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nja\Desktop\2025_GOD_IZVRŠENJE\za web\"/>
    </mc:Choice>
  </mc:AlternateContent>
  <xr:revisionPtr revIDLastSave="0" documentId="13_ncr:1_{E7DC8FE3-1D1D-4A19-B423-A5530A6DA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ći dio - SAŽETAK" sheetId="1" r:id="rId1"/>
    <sheet name="opći dio - ekonomska" sheetId="2" r:id="rId2"/>
    <sheet name="opći dio - izvori" sheetId="3" r:id="rId3"/>
    <sheet name="opći dio - funkcijska" sheetId="4" r:id="rId4"/>
    <sheet name="posebni dio - programska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7" i="5" l="1"/>
  <c r="E116" i="5"/>
  <c r="E115" i="5"/>
  <c r="E174" i="5"/>
  <c r="E173" i="5"/>
  <c r="E172" i="5"/>
  <c r="E186" i="5"/>
  <c r="E185" i="5"/>
  <c r="E184" i="5"/>
  <c r="E182" i="5"/>
  <c r="E181" i="5"/>
  <c r="E180" i="5"/>
  <c r="E165" i="5"/>
  <c r="E170" i="5"/>
  <c r="E171" i="5"/>
  <c r="E178" i="5"/>
  <c r="E177" i="5"/>
  <c r="E176" i="5"/>
  <c r="E168" i="5"/>
  <c r="E167" i="5"/>
  <c r="E166" i="5"/>
  <c r="E153" i="5"/>
  <c r="E149" i="5"/>
  <c r="E148" i="5"/>
  <c r="E147" i="5"/>
  <c r="E138" i="5"/>
  <c r="E140" i="5"/>
  <c r="E139" i="5"/>
  <c r="E135" i="5"/>
  <c r="E134" i="5"/>
  <c r="E133" i="5"/>
  <c r="E130" i="5"/>
  <c r="E129" i="5"/>
  <c r="E128" i="5"/>
  <c r="E120" i="5"/>
  <c r="E119" i="5"/>
  <c r="E122" i="5"/>
  <c r="E121" i="5"/>
  <c r="E112" i="5"/>
  <c r="E111" i="5"/>
  <c r="E110" i="5"/>
  <c r="E108" i="5"/>
  <c r="E103" i="5"/>
  <c r="E102" i="5"/>
  <c r="E101" i="5"/>
  <c r="E98" i="5"/>
  <c r="E97" i="5"/>
  <c r="E96" i="5"/>
  <c r="E94" i="5"/>
  <c r="E71" i="5"/>
  <c r="E70" i="5"/>
  <c r="E69" i="5"/>
  <c r="E64" i="5"/>
  <c r="E63" i="5"/>
  <c r="E62" i="5"/>
  <c r="E59" i="5"/>
  <c r="E58" i="5"/>
  <c r="E57" i="5"/>
  <c r="E55" i="5"/>
  <c r="E52" i="5"/>
  <c r="E51" i="5"/>
  <c r="E50" i="5"/>
  <c r="E46" i="5"/>
  <c r="E45" i="5"/>
  <c r="E44" i="5"/>
  <c r="E43" i="5"/>
  <c r="E41" i="5"/>
  <c r="E40" i="5"/>
  <c r="E39" i="5"/>
  <c r="E31" i="5"/>
  <c r="E30" i="5"/>
  <c r="E33" i="5"/>
  <c r="E32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B5" i="5"/>
  <c r="C5" i="4"/>
  <c r="G37" i="3"/>
  <c r="G36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72" i="2"/>
  <c r="G71" i="2"/>
  <c r="G68" i="2"/>
  <c r="G65" i="2"/>
  <c r="G35" i="2"/>
  <c r="G27" i="2"/>
  <c r="G26" i="2"/>
  <c r="G25" i="2"/>
  <c r="G21" i="2"/>
  <c r="G15" i="2"/>
  <c r="G12" i="2"/>
  <c r="G9" i="2"/>
  <c r="G5" i="2"/>
  <c r="G4" i="2"/>
  <c r="G13" i="1"/>
  <c r="G12" i="1"/>
  <c r="G11" i="1"/>
  <c r="G10" i="1"/>
  <c r="G8" i="1"/>
  <c r="E28" i="1"/>
  <c r="C28" i="1"/>
  <c r="B28" i="1"/>
  <c r="E10" i="1"/>
  <c r="C10" i="1"/>
  <c r="B10" i="1"/>
  <c r="E13" i="1"/>
  <c r="C13" i="1"/>
  <c r="B13" i="1"/>
  <c r="B14" i="1" l="1"/>
  <c r="B37" i="1" s="1"/>
  <c r="C14" i="1"/>
  <c r="C37" i="1" s="1"/>
  <c r="E14" i="1"/>
  <c r="E37" i="1" s="1"/>
</calcChain>
</file>

<file path=xl/sharedStrings.xml><?xml version="1.0" encoding="utf-8"?>
<sst xmlns="http://schemas.openxmlformats.org/spreadsheetml/2006/main" count="384" uniqueCount="185">
  <si>
    <t>A. RAČUN PRIHODA I RASHODA</t>
  </si>
  <si>
    <t>Oznaka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</si>
  <si>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</si>
  <si>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</si>
  <si>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</si>
  <si>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</si>
  <si>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</si>
  <si>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</si>
  <si>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</si>
  <si>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</si>
  <si>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Preneseni manjak iz prethodne godine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</si>
  <si>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</si>
  <si>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</si>
  <si>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</si>
  <si>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</si>
  <si>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</si>
  <si>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>NETO  ZADUŽIVANJE/FINANCIRANJE (B)</t>
  </si>
  <si>
    <t>PRENESENA SREDSTVA   ( C)</t>
  </si>
  <si>
    <t>RAZLIKA - VIŠAK/MANJAK (A)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</si>
  <si>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</si>
  <si>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</si>
  <si>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</si>
  <si>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</si>
  <si>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</si>
  <si>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</si>
  <si>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</si>
  <si>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</si>
  <si>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</si>
  <si>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</si>
  <si>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</si>
  <si>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</si>
  <si>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</si>
  <si>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</si>
  <si>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</si>
  <si>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</si>
  <si>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</si>
  <si>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</si>
  <si>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</si>
  <si>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</si>
  <si>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</si>
  <si>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</si>
  <si>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</si>
  <si>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</si>
  <si>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</si>
  <si>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</si>
  <si>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</si>
  <si>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</si>
  <si>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</si>
  <si>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</si>
  <si>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</si>
  <si>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</si>
  <si>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</si>
  <si>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</si>
  <si>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</si>
  <si>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</si>
  <si>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</si>
  <si>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</si>
  <si>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</si>
  <si>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</si>
  <si>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</si>
  <si>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</si>
  <si>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</si>
  <si>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</si>
  <si>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</si>
  <si>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 Rashodi za usluge</t>
  </si>
  <si>
    <t>3232 Usluge tekućeg i investicijskog održavanja</t>
  </si>
  <si>
    <t>3233 Usluge promidžbe i informiranja</t>
  </si>
  <si>
    <t>3234 Komunalne usluge</t>
  </si>
  <si>
    <t>3235 Zakupnine i najamnine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</si>
  <si>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</si>
  <si>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</si>
  <si>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</si>
  <si>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</si>
  <si>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</si>
  <si>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3294 Članarine i norme</t>
  </si>
  <si>
    <t>3299 Ostali nespomenuti rashodi poslovanja</t>
  </si>
  <si>
    <t>34 Financijski rashodi</t>
  </si>
  <si>
    <t>343 Ostali financijski rashodi</t>
  </si>
  <si>
    <t>3431 Bankarske usluge i usluge platnog prometa</t>
  </si>
  <si>
    <t>381 Tekuće donacije</t>
  </si>
  <si>
    <t>3812 Tekuće donacije u naravi</t>
  </si>
  <si>
    <t>4 Rashodi za nabavu nefinancijske imovine</t>
  </si>
  <si>
    <t>42 Rashodi za nabavu proizvedene dugotrajne imovine</t>
  </si>
  <si>
    <t>SVEUKUPNO RASHODI</t>
  </si>
  <si>
    <t>IZVRŠENJE PRIHODA I RASHODA PO EKONOMSKOJ KLASIFIKACIJI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</si>
  <si>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</si>
  <si>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</si>
  <si>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</si>
  <si>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</si>
  <si>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</si>
  <si>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</si>
  <si>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</si>
  <si>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</si>
  <si>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</si>
  <si>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</si>
  <si>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</si>
  <si>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</si>
  <si>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</si>
  <si>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</si>
  <si>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</si>
  <si>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</si>
  <si>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48 Prenesena sredstva - namjenski prihodi</t>
  </si>
  <si>
    <t>Izvor: 68 Prenesena sredstva - donacije</t>
  </si>
  <si>
    <t>IZVRŠENJE PRIHODA I RASHODA PO IZVORIMA FINANCIRANJA</t>
  </si>
  <si>
    <t>Funk. klas: 09 OBRAZOVANJE</t>
  </si>
  <si>
    <t>IZVRŠENJE RASHODA PO FUNKCIJSKOJ KLASIFIKACIJI</t>
  </si>
  <si>
    <t>Tekući plan (2.)</t>
  </si>
  <si>
    <t>Ostvarenje (3.)</t>
  </si>
  <si>
    <t>SVEUKUPNO</t>
  </si>
  <si>
    <t>17423 OBRTNIČKA ŠKOLA OPATIJA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</si>
  <si>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</si>
  <si>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</si>
  <si>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</si>
  <si>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</si>
  <si>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</si>
  <si>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483 Prenesena sredstva - namjenski prihodi - proračunski korisnici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</si>
  <si>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</si>
  <si>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</si>
  <si>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</si>
  <si>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</si>
  <si>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621 Donacije - proračunski korisnici</t>
  </si>
  <si>
    <t>Izvor: 731 Prihodi od prodaje ili zamjene nefin. imov. i naknade štete s naslova osiguranja - prorač. korisnici</t>
  </si>
  <si>
    <t>A 530605 Natjecanja i smotre</t>
  </si>
  <si>
    <t>A 550101 Osiguravanje uvjeta rada</t>
  </si>
  <si>
    <t>A 550203 Programi školskog kurikuluma</t>
  </si>
  <si>
    <t>A 550205 Sufinanciranje rada pomoćnika u nastavi</t>
  </si>
  <si>
    <t>A 550221 Osiguranje besplatnih zaliha menstrualnih higijenskih potrepština</t>
  </si>
  <si>
    <t>K 550401 Opremanje ustanova školstva</t>
  </si>
  <si>
    <t>POSEBNI DIO</t>
  </si>
  <si>
    <t>IZVRŠENJE RASHODA PO PROGRAMSKOJ KLASIFIKACIJI</t>
  </si>
  <si>
    <t>Tekući plan 2025. (4.)</t>
  </si>
  <si>
    <t>3231 Usluge telefona, interneta, pošte i prijevoza</t>
  </si>
  <si>
    <t>3236 Zdravstvene i veterinarske usluge</t>
  </si>
  <si>
    <t>324 Naknade troškova osobama izvan radnog odnosa</t>
  </si>
  <si>
    <t>3241 Naknade troškova osobama izvan radnog odnosa</t>
  </si>
  <si>
    <t>3295 Pristojbe i naknade</t>
  </si>
  <si>
    <t>38 Rashodi za donacije, kazne, naknade šteta i kapitalne pomoći</t>
  </si>
  <si>
    <t>GODIŠNJI  IZVJEŠTAJ O IZVRŠENJU FINANCIJSKOG PLANA ZA 2025. GODINU                                               OBRTNIČKA ŠKOLA, OPATIJA</t>
  </si>
  <si>
    <t>Izvršenje       I - XII 2024.       (2)</t>
  </si>
  <si>
    <t>Tekući plan 2025.              (4.)</t>
  </si>
  <si>
    <t>Indeks 5./2. (6.)</t>
  </si>
  <si>
    <t>Izvršenje       I - XII 2025.       (5.)</t>
  </si>
  <si>
    <t>Izvršenje 2024. (2.)</t>
  </si>
  <si>
    <t>Izvršenje 2025. (5.)</t>
  </si>
  <si>
    <t>6362 Kapitalne pomoći proračunskim korisnicima iz proračuna koji im nije nadležan</t>
  </si>
  <si>
    <t>663 cije od pravnih i fizičkih osoba izvan općeg proračuna te povrat donacija i kapitalnih pomoći po protestiranim jamstvima</t>
  </si>
  <si>
    <t>6712 Prihodi iz nadležnog proračuna za financiranje rashoda za nabavu nefinancijske imovine</t>
  </si>
  <si>
    <t>3227 Službena, radna i zaštitna odjeća i obuća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</si>
  <si>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</si>
  <si>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</si>
  <si>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</si>
  <si>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</si>
  <si>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</si>
  <si>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Izvor: 321501 Vlastiti prihodi - srednje škole i učenički domovi</t>
  </si>
  <si>
    <t>Izvor: 383501 Prenesena sredstva - vlastiti prihodi - srednje škole i učenički domovi</t>
  </si>
  <si>
    <t>Izvor: 431501 Prihodi za posebne namjene - srednje škole i učenički domovi</t>
  </si>
  <si>
    <t>Izvor: 4421 Prihodi za decentralizirane funkcije - SŠ</t>
  </si>
  <si>
    <t>Izvor: 4831501 Prenesena sredstva - namjenski prihodi - srednje škole i učenički domovi</t>
  </si>
  <si>
    <t>Izvor: 51233 Ministarstvo znanosti i obrazovanja - za pomoćnike u nastavi</t>
  </si>
  <si>
    <t>Izvor: 515002 Ministarstvo znanosti, obrazovanja i športa - za pomoćnike u nastavi</t>
  </si>
  <si>
    <t>Izvor: 521501 Pomoći - srednje škole i učenički domovi</t>
  </si>
  <si>
    <t>Izvor: 581233 Prenesena sredstva - Min.znanosti, obrazovanja i sporta - za pomoćnike u nastavi</t>
  </si>
  <si>
    <t>Izvor: 5815002 Prenesena sredstva - pomoći za provođenje EU projekta - Za pomoćnike u nastavi</t>
  </si>
  <si>
    <t>Izvor: 621501 Donacije - srednje škole i učenički domovi</t>
  </si>
  <si>
    <t>Izvor: 731501 Prihodi od prodaje ili zamjene nefin. imov. i naknade štete s naslova osiguranja - srednje škole i uč. domovi</t>
  </si>
  <si>
    <t>Izvor: 581233 Prenesena sredstva - Min.znanosti, obrazovanja i sporta - PUN</t>
  </si>
  <si>
    <t>Izvor: 5815002 Prenesena sredstva - pomoći za provođenje EU projekta - PUN</t>
  </si>
  <si>
    <t>Izvor: 731 Prihodi od prodaje ili zamjene nefin. imov. i nakn.štete s naslova osiguranja</t>
  </si>
  <si>
    <t xml:space="preserve">Izvor: 731501 Prihodi od prodaje nefin. imov. i nakn.štete s naslova osiguranja - SŠ </t>
  </si>
  <si>
    <t>PROGRAM: 5306 Obilježavanje postignuća učenika i nastavnika</t>
  </si>
  <si>
    <t>PROGRAM: 5501 Srednjoškolsko obrazovanje</t>
  </si>
  <si>
    <t>PROGRAM: 5502 Unapređenje kvalitete odgojno obrazovnog sustava</t>
  </si>
  <si>
    <t>PROGRAM: 5504 Kapitalna ulaganja u odgojno obrazovnu infrastrukturu</t>
  </si>
  <si>
    <t>Rebalans 2025.              (3.)</t>
  </si>
  <si>
    <t>Rebalans 2025.*              (3.)</t>
  </si>
  <si>
    <t>Rebalans 2025.             (3.)</t>
  </si>
  <si>
    <t>*Izvorni plan/Rebalans - II. rebalans Financijskog plana za 2025. godinu od 23.12.2025.</t>
  </si>
  <si>
    <t>**Sukladno čl. 60. Zakona o proračunu proračunski korisnici ne mogu raditi preraspodjelu, stoga ovaj stupac u ovom Izvještaju ostaje neispunjen.</t>
  </si>
  <si>
    <t>Tekući plan 2025.**              (4.)</t>
  </si>
  <si>
    <t>Rezultat 2024.          (2)</t>
  </si>
  <si>
    <t>Rezultat 2025.              (5)</t>
  </si>
  <si>
    <t>Indeks 5./3. (7.)</t>
  </si>
  <si>
    <r>
      <rPr>
        <b/>
        <sz val="8"/>
        <color theme="1"/>
        <rFont val="Verdana"/>
        <family val="2"/>
        <charset val="238"/>
      </rPr>
      <t xml:space="preserve">Rebalans 2025. </t>
    </r>
    <r>
      <rPr>
        <b/>
        <sz val="8"/>
        <color rgb="FF000000"/>
        <rFont val="Verdana"/>
        <family val="2"/>
        <charset val="238"/>
      </rPr>
      <t>(1.)</t>
    </r>
  </si>
  <si>
    <t>Indeks (3./1.)</t>
  </si>
  <si>
    <t>Rebalans 2025. (3.)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</si>
</sst>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_k_n;[Red]#,##0.00\ _k_n"/>
    <numFmt numFmtId="167" formatCode="#,##0.00;[Red]#,##0.00"/>
  </numFmts>
  <fonts count="37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7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sz val="7.5"/>
      <color rgb="FF000000"/>
      <name val="Microsoft Sans Serif"/>
      <family val="2"/>
      <charset val="238"/>
    </font>
    <font>
      <b/>
      <sz val="12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4"/>
      <color rgb="FFFF0000"/>
      <name val="Times New Roman"/>
      <family val="1"/>
      <charset val="238"/>
    </font>
    <font>
      <b/>
      <sz val="7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7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1" fillId="0" borderId="2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14" fillId="5" borderId="2" xfId="0" applyNumberFormat="1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left" wrapText="1" indent="1"/>
    </xf>
    <xf numFmtId="0" fontId="16" fillId="0" borderId="0" xfId="0" applyFont="1" applyAlignment="1"/>
    <xf numFmtId="4" fontId="21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 wrapText="1" indent="1"/>
    </xf>
    <xf numFmtId="167" fontId="20" fillId="5" borderId="4" xfId="3" applyNumberFormat="1" applyFont="1" applyFill="1" applyBorder="1" applyAlignment="1">
      <alignment wrapText="1"/>
    </xf>
    <xf numFmtId="167" fontId="20" fillId="0" borderId="4" xfId="3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4" fontId="21" fillId="0" borderId="12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4" fontId="21" fillId="0" borderId="4" xfId="0" applyNumberFormat="1" applyFont="1" applyFill="1" applyBorder="1" applyAlignment="1">
      <alignment horizontal="right" wrapText="1"/>
    </xf>
    <xf numFmtId="4" fontId="21" fillId="0" borderId="3" xfId="0" applyNumberFormat="1" applyFont="1" applyFill="1" applyBorder="1" applyAlignment="1">
      <alignment horizontal="right" wrapText="1"/>
    </xf>
    <xf numFmtId="0" fontId="24" fillId="0" borderId="0" xfId="0" applyFont="1"/>
    <xf numFmtId="0" fontId="25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wrapText="1"/>
    </xf>
    <xf numFmtId="4" fontId="8" fillId="2" borderId="4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right" wrapText="1"/>
    </xf>
    <xf numFmtId="0" fontId="27" fillId="2" borderId="4" xfId="0" applyFont="1" applyFill="1" applyBorder="1" applyAlignment="1">
      <alignment horizontal="left" wrapText="1" indent="1"/>
    </xf>
    <xf numFmtId="4" fontId="27" fillId="2" borderId="4" xfId="0" applyNumberFormat="1" applyFont="1" applyFill="1" applyBorder="1" applyAlignment="1">
      <alignment horizontal="right" wrapText="1"/>
    </xf>
    <xf numFmtId="0" fontId="27" fillId="2" borderId="4" xfId="0" applyFont="1" applyFill="1" applyBorder="1" applyAlignment="1">
      <alignment horizontal="right" wrapText="1"/>
    </xf>
    <xf numFmtId="0" fontId="27" fillId="2" borderId="4" xfId="0" applyFont="1" applyFill="1" applyBorder="1" applyAlignment="1">
      <alignment horizontal="left" wrapText="1" indent="3"/>
    </xf>
    <xf numFmtId="0" fontId="8" fillId="2" borderId="4" xfId="0" applyFont="1" applyFill="1" applyBorder="1" applyAlignment="1">
      <alignment horizontal="left" wrapText="1" indent="1"/>
    </xf>
    <xf numFmtId="0" fontId="7" fillId="2" borderId="4" xfId="0" applyFont="1" applyFill="1" applyBorder="1" applyAlignment="1">
      <alignment horizontal="left" wrapText="1" indent="3"/>
    </xf>
    <xf numFmtId="4" fontId="7" fillId="2" borderId="4" xfId="0" applyNumberFormat="1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wrapText="1"/>
    </xf>
    <xf numFmtId="0" fontId="26" fillId="0" borderId="0" xfId="0" applyFont="1"/>
    <xf numFmtId="0" fontId="26" fillId="2" borderId="0" xfId="0" applyFont="1" applyFill="1"/>
    <xf numFmtId="0" fontId="7" fillId="2" borderId="4" xfId="0" applyFont="1" applyFill="1" applyBorder="1" applyAlignment="1">
      <alignment horizontal="left" wrapText="1" indent="5"/>
    </xf>
    <xf numFmtId="0" fontId="8" fillId="0" borderId="11" xfId="0" applyFont="1" applyFill="1" applyBorder="1" applyAlignment="1">
      <alignment horizontal="left" vertical="center" wrapText="1"/>
    </xf>
    <xf numFmtId="166" fontId="20" fillId="0" borderId="11" xfId="3" applyNumberFormat="1" applyFont="1" applyFill="1" applyBorder="1" applyAlignment="1">
      <alignment wrapText="1"/>
    </xf>
    <xf numFmtId="4" fontId="20" fillId="5" borderId="2" xfId="0" applyNumberFormat="1" applyFont="1" applyFill="1" applyBorder="1" applyAlignment="1">
      <alignment horizontal="right" wrapText="1"/>
    </xf>
    <xf numFmtId="0" fontId="12" fillId="5" borderId="2" xfId="0" applyFont="1" applyFill="1" applyBorder="1" applyAlignment="1">
      <alignment horizontal="center" vertical="center" wrapText="1" indent="1"/>
    </xf>
    <xf numFmtId="4" fontId="14" fillId="5" borderId="3" xfId="0" applyNumberFormat="1" applyFont="1" applyFill="1" applyBorder="1" applyAlignment="1">
      <alignment horizontal="right" wrapText="1"/>
    </xf>
    <xf numFmtId="4" fontId="21" fillId="5" borderId="4" xfId="0" applyNumberFormat="1" applyFont="1" applyFill="1" applyBorder="1" applyAlignment="1">
      <alignment horizontal="right" wrapText="1"/>
    </xf>
    <xf numFmtId="4" fontId="21" fillId="5" borderId="3" xfId="0" applyNumberFormat="1" applyFont="1" applyFill="1" applyBorder="1" applyAlignment="1">
      <alignment horizontal="right" wrapText="1"/>
    </xf>
    <xf numFmtId="0" fontId="25" fillId="5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wrapText="1"/>
    </xf>
    <xf numFmtId="4" fontId="8" fillId="5" borderId="4" xfId="0" applyNumberFormat="1" applyFont="1" applyFill="1" applyBorder="1" applyAlignment="1">
      <alignment horizontal="right" wrapText="1"/>
    </xf>
    <xf numFmtId="4" fontId="27" fillId="5" borderId="4" xfId="0" applyNumberFormat="1" applyFont="1" applyFill="1" applyBorder="1" applyAlignment="1">
      <alignment horizontal="right" wrapText="1"/>
    </xf>
    <xf numFmtId="0" fontId="27" fillId="5" borderId="4" xfId="0" applyFont="1" applyFill="1" applyBorder="1" applyAlignment="1">
      <alignment wrapText="1"/>
    </xf>
    <xf numFmtId="0" fontId="27" fillId="5" borderId="4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wrapText="1" indent="1"/>
    </xf>
    <xf numFmtId="0" fontId="7" fillId="0" borderId="7" xfId="0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wrapText="1" indent="1"/>
    </xf>
    <xf numFmtId="0" fontId="8" fillId="0" borderId="2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center" vertical="center" wrapText="1" indent="1"/>
    </xf>
    <xf numFmtId="0" fontId="9" fillId="0" borderId="2" xfId="0" applyFont="1" applyFill="1" applyBorder="1" applyAlignment="1">
      <alignment vertical="center" wrapText="1"/>
    </xf>
    <xf numFmtId="4" fontId="20" fillId="0" borderId="2" xfId="2" applyNumberFormat="1" applyFont="1" applyFill="1" applyBorder="1" applyAlignment="1">
      <alignment horizontal="right" wrapText="1"/>
    </xf>
    <xf numFmtId="4" fontId="20" fillId="0" borderId="2" xfId="0" applyNumberFormat="1" applyFont="1" applyFill="1" applyBorder="1" applyAlignment="1">
      <alignment horizontal="right" wrapText="1"/>
    </xf>
    <xf numFmtId="0" fontId="8" fillId="0" borderId="9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right" wrapText="1"/>
    </xf>
    <xf numFmtId="0" fontId="21" fillId="0" borderId="7" xfId="0" applyFont="1" applyFill="1" applyBorder="1" applyAlignment="1">
      <alignment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26" fillId="0" borderId="0" xfId="0" applyFont="1" applyFill="1"/>
    <xf numFmtId="4" fontId="8" fillId="0" borderId="4" xfId="0" applyNumberFormat="1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4" fontId="7" fillId="5" borderId="4" xfId="0" applyNumberFormat="1" applyFont="1" applyFill="1" applyBorder="1" applyAlignment="1">
      <alignment horizontal="right" wrapText="1"/>
    </xf>
    <xf numFmtId="0" fontId="7" fillId="5" borderId="4" xfId="0" applyFont="1" applyFill="1" applyBorder="1" applyAlignment="1">
      <alignment horizontal="right" wrapText="1"/>
    </xf>
    <xf numFmtId="0" fontId="7" fillId="5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 wrapText="1" indent="1"/>
    </xf>
    <xf numFmtId="0" fontId="7" fillId="2" borderId="4" xfId="0" applyFont="1" applyFill="1" applyBorder="1" applyAlignment="1">
      <alignment horizontal="left" wrapText="1" indent="4"/>
    </xf>
    <xf numFmtId="0" fontId="7" fillId="2" borderId="4" xfId="0" applyFont="1" applyFill="1" applyBorder="1" applyAlignment="1">
      <alignment horizontal="left" wrapText="1" indent="1"/>
    </xf>
    <xf numFmtId="0" fontId="32" fillId="2" borderId="0" xfId="0" applyFont="1" applyFill="1"/>
    <xf numFmtId="0" fontId="8" fillId="0" borderId="4" xfId="0" applyFont="1" applyFill="1" applyBorder="1" applyAlignment="1">
      <alignment horizontal="left" wrapText="1" indent="2"/>
    </xf>
    <xf numFmtId="0" fontId="33" fillId="2" borderId="4" xfId="0" applyFont="1" applyFill="1" applyBorder="1" applyAlignment="1">
      <alignment horizontal="left" wrapText="1" indent="1"/>
    </xf>
    <xf numFmtId="4" fontId="33" fillId="2" borderId="4" xfId="0" applyNumberFormat="1" applyFont="1" applyFill="1" applyBorder="1" applyAlignment="1">
      <alignment horizontal="right" wrapText="1"/>
    </xf>
    <xf numFmtId="0" fontId="34" fillId="2" borderId="0" xfId="0" applyFont="1" applyFill="1"/>
    <xf numFmtId="4" fontId="1" fillId="0" borderId="0" xfId="0" applyNumberFormat="1" applyFont="1" applyAlignment="1">
      <alignment horizontal="left" indent="1"/>
    </xf>
    <xf numFmtId="4" fontId="33" fillId="5" borderId="4" xfId="0" applyNumberFormat="1" applyFont="1" applyFill="1" applyBorder="1" applyAlignment="1">
      <alignment horizontal="right" wrapText="1"/>
    </xf>
    <xf numFmtId="3" fontId="8" fillId="2" borderId="4" xfId="0" applyNumberFormat="1" applyFont="1" applyFill="1" applyBorder="1" applyAlignment="1">
      <alignment horizontal="right" wrapText="1"/>
    </xf>
    <xf numFmtId="3" fontId="27" fillId="2" borderId="4" xfId="0" applyNumberFormat="1" applyFont="1" applyFill="1" applyBorder="1" applyAlignment="1">
      <alignment horizontal="right" wrapText="1"/>
    </xf>
    <xf numFmtId="3" fontId="27" fillId="2" borderId="4" xfId="0" applyNumberFormat="1" applyFont="1" applyFill="1" applyBorder="1" applyAlignment="1">
      <alignment wrapText="1"/>
    </xf>
    <xf numFmtId="3" fontId="8" fillId="0" borderId="4" xfId="0" applyNumberFormat="1" applyFont="1" applyFill="1" applyBorder="1" applyAlignment="1">
      <alignment horizontal="right" wrapText="1"/>
    </xf>
    <xf numFmtId="3" fontId="7" fillId="2" borderId="4" xfId="0" applyNumberFormat="1" applyFont="1" applyFill="1" applyBorder="1" applyAlignment="1">
      <alignment horizontal="right" wrapText="1"/>
    </xf>
    <xf numFmtId="3" fontId="7" fillId="2" borderId="4" xfId="0" applyNumberFormat="1" applyFont="1" applyFill="1" applyBorder="1" applyAlignment="1">
      <alignment wrapText="1"/>
    </xf>
    <xf numFmtId="2" fontId="7" fillId="2" borderId="4" xfId="0" applyNumberFormat="1" applyFont="1" applyFill="1" applyBorder="1" applyAlignment="1">
      <alignment horizontal="right" wrapText="1"/>
    </xf>
    <xf numFmtId="2" fontId="7" fillId="2" borderId="4" xfId="0" applyNumberFormat="1" applyFont="1" applyFill="1" applyBorder="1" applyAlignment="1">
      <alignment wrapText="1"/>
    </xf>
    <xf numFmtId="2" fontId="8" fillId="2" borderId="4" xfId="0" applyNumberFormat="1" applyFont="1" applyFill="1" applyBorder="1" applyAlignment="1">
      <alignment horizontal="right" wrapText="1"/>
    </xf>
    <xf numFmtId="2" fontId="8" fillId="0" borderId="4" xfId="0" applyNumberFormat="1" applyFont="1" applyFill="1" applyBorder="1" applyAlignment="1">
      <alignment horizontal="right" wrapText="1"/>
    </xf>
    <xf numFmtId="3" fontId="33" fillId="2" borderId="4" xfId="0" applyNumberFormat="1" applyFont="1" applyFill="1" applyBorder="1" applyAlignment="1">
      <alignment horizontal="right" wrapText="1"/>
    </xf>
    <xf numFmtId="2" fontId="17" fillId="2" borderId="4" xfId="0" applyNumberFormat="1" applyFont="1" applyFill="1" applyBorder="1" applyAlignment="1">
      <alignment horizontal="right" wrapText="1"/>
    </xf>
    <xf numFmtId="2" fontId="36" fillId="2" borderId="4" xfId="0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1" xfId="0" applyNumberFormat="1" applyFont="1" applyFill="1" applyBorder="1" applyAlignment="1">
      <alignment horizontal="center" vertical="center"/>
    </xf>
    <xf numFmtId="0" fontId="31" fillId="0" borderId="0" xfId="1" applyNumberFormat="1" applyFont="1" applyFill="1" applyBorder="1" applyAlignment="1" applyProtection="1">
      <alignment horizontal="righ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zoomScale="80" zoomScaleNormal="80" workbookViewId="0">
      <selection activeCell="A18" sqref="A18:G18"/>
    </sheetView>
  </sheetViews>
  <sheetFormatPr defaultColWidth="9.109375" defaultRowHeight="11.4" x14ac:dyDescent="0.2"/>
  <cols>
    <col min="1" max="1" width="38.44140625" style="1" customWidth="1"/>
    <col min="2" max="2" width="16.88671875" style="1" customWidth="1"/>
    <col min="3" max="3" width="17.44140625" style="1" customWidth="1"/>
    <col min="4" max="5" width="17.109375" style="1" customWidth="1"/>
    <col min="6" max="6" width="12" style="1" customWidth="1"/>
    <col min="7" max="7" width="11.88671875" style="1" customWidth="1"/>
    <col min="8" max="16384" width="9.109375" style="1"/>
  </cols>
  <sheetData>
    <row r="1" spans="1:7" ht="71.400000000000006" customHeight="1" thickBot="1" x14ac:dyDescent="0.25">
      <c r="A1" s="116" t="s">
        <v>137</v>
      </c>
      <c r="B1" s="116"/>
      <c r="C1" s="116"/>
      <c r="D1" s="116"/>
      <c r="E1" s="116"/>
      <c r="F1" s="116"/>
      <c r="G1" s="116"/>
    </row>
    <row r="2" spans="1:7" ht="54" customHeight="1" x14ac:dyDescent="0.2">
      <c r="A2" s="2"/>
      <c r="B2" s="2"/>
      <c r="C2" s="2" t="s">
        <v>12</v>
      </c>
      <c r="D2" s="2"/>
      <c r="E2" s="2"/>
      <c r="F2" s="2"/>
      <c r="G2" s="2"/>
    </row>
    <row r="3" spans="1:7" s="19" customFormat="1" ht="33" customHeight="1" x14ac:dyDescent="0.3">
      <c r="A3" s="117" t="s">
        <v>11</v>
      </c>
      <c r="B3" s="117"/>
      <c r="C3" s="117"/>
      <c r="D3" s="117"/>
      <c r="E3" s="117"/>
      <c r="F3" s="117"/>
      <c r="G3" s="117"/>
    </row>
    <row r="4" spans="1:7" ht="23.4" customHeight="1" x14ac:dyDescent="0.2">
      <c r="A4" s="120"/>
      <c r="B4" s="120"/>
      <c r="C4" s="120"/>
      <c r="D4" s="120"/>
      <c r="E4" s="120"/>
      <c r="F4" s="120"/>
      <c r="G4" s="120"/>
    </row>
    <row r="5" spans="1:7" ht="58.8" customHeight="1" x14ac:dyDescent="0.2">
      <c r="A5" s="118" t="s">
        <v>0</v>
      </c>
      <c r="B5" s="118"/>
      <c r="C5" s="118"/>
      <c r="D5" s="118"/>
      <c r="E5" s="118"/>
      <c r="F5" s="118"/>
      <c r="G5" s="118"/>
    </row>
    <row r="6" spans="1:7" s="4" customFormat="1" ht="51.6" customHeight="1" x14ac:dyDescent="0.2">
      <c r="A6" s="3" t="s">
        <v>1</v>
      </c>
      <c r="B6" s="14" t="s">
        <v>138</v>
      </c>
      <c r="C6" s="14" t="s">
        <v>174</v>
      </c>
      <c r="D6" s="58" t="s">
        <v>178</v>
      </c>
      <c r="E6" s="14" t="s">
        <v>141</v>
      </c>
      <c r="F6" s="14" t="s">
        <v>140</v>
      </c>
      <c r="G6" s="14" t="s">
        <v>181</v>
      </c>
    </row>
    <row r="7" spans="1:7" s="5" customFormat="1" ht="17.25" customHeight="1" x14ac:dyDescent="0.25">
      <c r="A7" s="68" t="s">
        <v>0</v>
      </c>
      <c r="B7" s="69"/>
      <c r="C7" s="69"/>
      <c r="D7" s="27"/>
      <c r="E7" s="69"/>
      <c r="F7" s="69"/>
      <c r="G7" s="71"/>
    </row>
    <row r="8" spans="1:7" s="5" customFormat="1" ht="18" customHeight="1" x14ac:dyDescent="0.25">
      <c r="A8" s="70" t="s">
        <v>6</v>
      </c>
      <c r="B8" s="32">
        <v>981033.78</v>
      </c>
      <c r="C8" s="32">
        <v>1179418</v>
      </c>
      <c r="D8" s="31"/>
      <c r="E8" s="32">
        <v>1114505.32</v>
      </c>
      <c r="F8" s="32">
        <v>113.61</v>
      </c>
      <c r="G8" s="32">
        <f>E8/C8*100</f>
        <v>94.496210842975103</v>
      </c>
    </row>
    <row r="9" spans="1:7" s="5" customFormat="1" ht="18" customHeight="1" x14ac:dyDescent="0.25">
      <c r="A9" s="70" t="s">
        <v>7</v>
      </c>
      <c r="B9" s="32">
        <v>0</v>
      </c>
      <c r="C9" s="32">
        <v>0</v>
      </c>
      <c r="D9" s="31"/>
      <c r="E9" s="32">
        <v>0</v>
      </c>
      <c r="F9" s="32"/>
      <c r="G9" s="32"/>
    </row>
    <row r="10" spans="1:7" s="5" customFormat="1" ht="18" customHeight="1" x14ac:dyDescent="0.25">
      <c r="A10" s="70" t="s">
        <v>14</v>
      </c>
      <c r="B10" s="32">
        <f>B8+B9</f>
        <v>981033.78</v>
      </c>
      <c r="C10" s="32">
        <f>C8+C9</f>
        <v>1179418</v>
      </c>
      <c r="D10" s="31"/>
      <c r="E10" s="32">
        <f>E8+E9</f>
        <v>1114505.32</v>
      </c>
      <c r="F10" s="32">
        <v>113.61</v>
      </c>
      <c r="G10" s="32">
        <f>E10/C10*100</f>
        <v>94.496210842975103</v>
      </c>
    </row>
    <row r="11" spans="1:7" s="5" customFormat="1" ht="18" customHeight="1" x14ac:dyDescent="0.25">
      <c r="A11" s="70" t="s">
        <v>8</v>
      </c>
      <c r="B11" s="32">
        <v>972640.6</v>
      </c>
      <c r="C11" s="32">
        <v>1182618</v>
      </c>
      <c r="D11" s="31"/>
      <c r="E11" s="32">
        <v>1208033.21</v>
      </c>
      <c r="F11" s="32">
        <v>124.2</v>
      </c>
      <c r="G11" s="32">
        <f>E11/C11*100</f>
        <v>102.14906334928099</v>
      </c>
    </row>
    <row r="12" spans="1:7" s="5" customFormat="1" ht="18" customHeight="1" x14ac:dyDescent="0.25">
      <c r="A12" s="70" t="s">
        <v>9</v>
      </c>
      <c r="B12" s="32">
        <v>6140.01</v>
      </c>
      <c r="C12" s="32">
        <v>1464</v>
      </c>
      <c r="D12" s="31"/>
      <c r="E12" s="32">
        <v>1544.25</v>
      </c>
      <c r="F12" s="32">
        <v>25.15</v>
      </c>
      <c r="G12" s="32">
        <f>E12/C12*100</f>
        <v>105.48155737704919</v>
      </c>
    </row>
    <row r="13" spans="1:7" s="5" customFormat="1" ht="18" customHeight="1" x14ac:dyDescent="0.25">
      <c r="A13" s="70" t="s">
        <v>15</v>
      </c>
      <c r="B13" s="32">
        <f>B11+B12</f>
        <v>978780.61</v>
      </c>
      <c r="C13" s="32">
        <f>C11+C12</f>
        <v>1184082</v>
      </c>
      <c r="D13" s="31"/>
      <c r="E13" s="32">
        <f>E11+E12</f>
        <v>1209577.46</v>
      </c>
      <c r="F13" s="32">
        <v>123.58</v>
      </c>
      <c r="G13" s="32">
        <f>E13/C13*100</f>
        <v>102.15318364775412</v>
      </c>
    </row>
    <row r="14" spans="1:7" s="15" customFormat="1" ht="27" customHeight="1" x14ac:dyDescent="0.25">
      <c r="A14" s="21" t="s">
        <v>18</v>
      </c>
      <c r="B14" s="32">
        <f>B10-B13</f>
        <v>2253.1700000000419</v>
      </c>
      <c r="C14" s="32">
        <f>C10-C13</f>
        <v>-4664</v>
      </c>
      <c r="D14" s="31"/>
      <c r="E14" s="32">
        <f>E10-E13</f>
        <v>-95072.139999999898</v>
      </c>
      <c r="F14" s="32"/>
      <c r="G14" s="32"/>
    </row>
    <row r="15" spans="1:7" s="15" customFormat="1" ht="27" customHeight="1" x14ac:dyDescent="0.25">
      <c r="A15" s="55"/>
      <c r="B15" s="56"/>
      <c r="C15" s="56"/>
      <c r="D15" s="56"/>
      <c r="E15" s="56"/>
      <c r="F15" s="56"/>
      <c r="G15" s="56"/>
    </row>
    <row r="17" spans="1:7" s="6" customFormat="1" x14ac:dyDescent="0.2"/>
    <row r="18" spans="1:7" s="6" customFormat="1" ht="48" customHeight="1" x14ac:dyDescent="0.2">
      <c r="A18" s="118" t="s">
        <v>2</v>
      </c>
      <c r="B18" s="118"/>
      <c r="C18" s="118"/>
      <c r="D18" s="118"/>
      <c r="E18" s="118"/>
      <c r="F18" s="118"/>
      <c r="G18" s="118"/>
    </row>
    <row r="19" spans="1:7" s="6" customFormat="1" ht="48" customHeight="1" x14ac:dyDescent="0.2">
      <c r="A19" s="3" t="s">
        <v>1</v>
      </c>
      <c r="B19" s="14" t="s">
        <v>138</v>
      </c>
      <c r="C19" s="14" t="s">
        <v>173</v>
      </c>
      <c r="D19" s="58" t="s">
        <v>139</v>
      </c>
      <c r="E19" s="14" t="s">
        <v>141</v>
      </c>
      <c r="F19" s="14" t="s">
        <v>140</v>
      </c>
      <c r="G19" s="14" t="s">
        <v>181</v>
      </c>
    </row>
    <row r="20" spans="1:7" s="6" customFormat="1" ht="15.75" customHeight="1" x14ac:dyDescent="0.2">
      <c r="A20" s="72" t="s">
        <v>5</v>
      </c>
      <c r="B20" s="73"/>
      <c r="C20" s="73"/>
      <c r="D20" s="30"/>
      <c r="E20" s="73"/>
      <c r="F20" s="73"/>
      <c r="G20" s="73"/>
    </row>
    <row r="21" spans="1:7" s="6" customFormat="1" ht="14.25" customHeight="1" x14ac:dyDescent="0.25">
      <c r="A21" s="74" t="s">
        <v>3</v>
      </c>
      <c r="B21" s="75">
        <v>0</v>
      </c>
      <c r="C21" s="76">
        <v>0</v>
      </c>
      <c r="D21" s="57"/>
      <c r="E21" s="76">
        <v>0</v>
      </c>
      <c r="F21" s="76">
        <v>0</v>
      </c>
      <c r="G21" s="76">
        <v>0</v>
      </c>
    </row>
    <row r="22" spans="1:7" s="7" customFormat="1" ht="15" customHeight="1" x14ac:dyDescent="0.25">
      <c r="A22" s="16" t="s">
        <v>4</v>
      </c>
      <c r="B22" s="20">
        <v>0</v>
      </c>
      <c r="C22" s="20">
        <v>0</v>
      </c>
      <c r="D22" s="29"/>
      <c r="E22" s="20">
        <v>0</v>
      </c>
      <c r="F22" s="20">
        <v>0</v>
      </c>
      <c r="G22" s="20">
        <v>0</v>
      </c>
    </row>
    <row r="23" spans="1:7" s="7" customFormat="1" ht="20.25" customHeight="1" x14ac:dyDescent="0.25">
      <c r="A23" s="77" t="s">
        <v>16</v>
      </c>
      <c r="B23" s="20">
        <v>0</v>
      </c>
      <c r="C23" s="20">
        <v>0</v>
      </c>
      <c r="D23" s="29"/>
      <c r="E23" s="20">
        <v>0</v>
      </c>
      <c r="F23" s="20">
        <v>0</v>
      </c>
      <c r="G23" s="20">
        <v>0</v>
      </c>
    </row>
    <row r="24" spans="1:7" s="7" customFormat="1" ht="30.9" customHeight="1" x14ac:dyDescent="0.25">
      <c r="A24" s="33"/>
      <c r="B24" s="34"/>
      <c r="C24" s="34"/>
      <c r="D24" s="34"/>
      <c r="E24" s="34"/>
      <c r="F24" s="34"/>
      <c r="G24" s="34"/>
    </row>
    <row r="25" spans="1:7" s="7" customFormat="1" ht="72.599999999999994" customHeight="1" x14ac:dyDescent="0.25">
      <c r="A25" s="33"/>
      <c r="B25" s="35"/>
      <c r="C25" s="35"/>
      <c r="D25" s="35"/>
      <c r="E25" s="35"/>
      <c r="F25" s="35"/>
      <c r="G25" s="35"/>
    </row>
    <row r="26" spans="1:7" s="6" customFormat="1" ht="65.400000000000006" customHeight="1" x14ac:dyDescent="0.2">
      <c r="A26" s="118" t="s">
        <v>20</v>
      </c>
      <c r="B26" s="118"/>
      <c r="C26" s="118"/>
      <c r="D26" s="118"/>
      <c r="E26" s="118"/>
      <c r="F26" s="118"/>
      <c r="G26" s="118"/>
    </row>
    <row r="27" spans="1:7" s="8" customFormat="1" ht="47.4" customHeight="1" x14ac:dyDescent="0.3">
      <c r="A27" s="3"/>
      <c r="B27" s="14" t="s">
        <v>138</v>
      </c>
      <c r="C27" s="14" t="s">
        <v>173</v>
      </c>
      <c r="D27" s="58" t="s">
        <v>139</v>
      </c>
      <c r="E27" s="14" t="s">
        <v>141</v>
      </c>
      <c r="F27" s="14" t="s">
        <v>140</v>
      </c>
      <c r="G27" s="14" t="s">
        <v>181</v>
      </c>
    </row>
    <row r="28" spans="1:7" s="8" customFormat="1" ht="32.1" customHeight="1" x14ac:dyDescent="0.3">
      <c r="A28" s="78" t="s">
        <v>17</v>
      </c>
      <c r="B28" s="79">
        <f>B30+B29</f>
        <v>2410.9699999999998</v>
      </c>
      <c r="C28" s="79">
        <f>C30+C29</f>
        <v>4664.1400000000003</v>
      </c>
      <c r="D28" s="59"/>
      <c r="E28" s="79">
        <f>E30+E29</f>
        <v>4664.1400000000003</v>
      </c>
      <c r="F28" s="79">
        <v>193.45</v>
      </c>
      <c r="G28" s="79">
        <v>100</v>
      </c>
    </row>
    <row r="29" spans="1:7" s="9" customFormat="1" ht="31.5" customHeight="1" x14ac:dyDescent="0.3">
      <c r="A29" s="80" t="s">
        <v>19</v>
      </c>
      <c r="B29" s="36">
        <v>2410.9699999999998</v>
      </c>
      <c r="C29" s="36">
        <v>4664.1400000000003</v>
      </c>
      <c r="D29" s="60"/>
      <c r="E29" s="36">
        <v>4664.1400000000003</v>
      </c>
      <c r="F29" s="36">
        <v>193.45</v>
      </c>
      <c r="G29" s="36">
        <v>100</v>
      </c>
    </row>
    <row r="30" spans="1:7" s="10" customFormat="1" ht="27.9" customHeight="1" x14ac:dyDescent="0.25">
      <c r="A30" s="80" t="s">
        <v>10</v>
      </c>
      <c r="B30" s="36">
        <v>0</v>
      </c>
      <c r="C30" s="36">
        <v>0</v>
      </c>
      <c r="D30" s="60"/>
      <c r="E30" s="36">
        <v>0</v>
      </c>
      <c r="F30" s="36"/>
      <c r="G30" s="36"/>
    </row>
    <row r="31" spans="1:7" s="28" customFormat="1" ht="63.6" customHeight="1" x14ac:dyDescent="0.15">
      <c r="A31" s="119" t="s">
        <v>13</v>
      </c>
      <c r="B31" s="119"/>
      <c r="C31" s="119"/>
      <c r="D31" s="119"/>
      <c r="E31" s="119"/>
      <c r="F31" s="119"/>
      <c r="G31" s="119"/>
    </row>
    <row r="32" spans="1:7" ht="20.25" hidden="1" customHeight="1" x14ac:dyDescent="0.2"/>
    <row r="33" spans="1:7" ht="0.75" hidden="1" customHeight="1" x14ac:dyDescent="0.2"/>
    <row r="34" spans="1:7" ht="48.6" customHeight="1" x14ac:dyDescent="0.2">
      <c r="A34" s="3" t="s">
        <v>1</v>
      </c>
      <c r="B34" s="3" t="s">
        <v>179</v>
      </c>
      <c r="C34" s="14" t="s">
        <v>175</v>
      </c>
      <c r="D34" s="58"/>
      <c r="E34" s="3" t="s">
        <v>180</v>
      </c>
      <c r="F34" s="14" t="s">
        <v>140</v>
      </c>
      <c r="G34" s="14" t="s">
        <v>181</v>
      </c>
    </row>
    <row r="35" spans="1:7" s="25" customFormat="1" ht="0.6" customHeight="1" x14ac:dyDescent="0.3">
      <c r="A35" s="115" t="s">
        <v>13</v>
      </c>
      <c r="B35" s="115"/>
      <c r="C35" s="115"/>
      <c r="D35" s="115"/>
      <c r="E35" s="115"/>
      <c r="F35" s="115"/>
      <c r="G35" s="115"/>
    </row>
    <row r="36" spans="1:7" s="6" customFormat="1" ht="0.75" hidden="1" customHeight="1" x14ac:dyDescent="0.2">
      <c r="A36" s="22"/>
      <c r="B36" s="22"/>
      <c r="C36" s="22"/>
      <c r="D36" s="22"/>
      <c r="E36" s="22"/>
      <c r="F36" s="22"/>
      <c r="G36" s="22"/>
    </row>
    <row r="37" spans="1:7" s="8" customFormat="1" ht="39.9" customHeight="1" x14ac:dyDescent="0.3">
      <c r="A37" s="81" t="s">
        <v>21</v>
      </c>
      <c r="B37" s="82">
        <f>B14+B23+B28</f>
        <v>4664.1400000000413</v>
      </c>
      <c r="C37" s="82">
        <f>C14+C23+C28</f>
        <v>0.14000000000032742</v>
      </c>
      <c r="D37" s="26"/>
      <c r="E37" s="82">
        <f>E14+E23+E28</f>
        <v>-90407.999999999898</v>
      </c>
      <c r="F37" s="82"/>
      <c r="G37" s="82"/>
    </row>
    <row r="38" spans="1:7" s="9" customFormat="1" ht="36.9" customHeight="1" x14ac:dyDescent="0.3">
      <c r="A38" s="23" t="s">
        <v>23</v>
      </c>
      <c r="B38" s="24">
        <v>4664.1400000000003</v>
      </c>
      <c r="C38" s="24">
        <v>0</v>
      </c>
      <c r="D38" s="61"/>
      <c r="E38" s="37">
        <v>3273.39</v>
      </c>
      <c r="F38" s="24">
        <v>70.180000000000007</v>
      </c>
      <c r="G38" s="24"/>
    </row>
    <row r="39" spans="1:7" s="10" customFormat="1" ht="39" customHeight="1" x14ac:dyDescent="0.25">
      <c r="A39" s="18" t="s">
        <v>22</v>
      </c>
      <c r="B39" s="24">
        <v>0</v>
      </c>
      <c r="C39" s="24">
        <v>0</v>
      </c>
      <c r="D39" s="61"/>
      <c r="E39" s="37">
        <v>93681.39</v>
      </c>
      <c r="F39" s="17"/>
      <c r="G39" s="24"/>
    </row>
    <row r="41" spans="1:7" ht="13.2" x14ac:dyDescent="0.25">
      <c r="A41" s="11" t="s">
        <v>176</v>
      </c>
      <c r="E41" s="100"/>
    </row>
    <row r="42" spans="1:7" x14ac:dyDescent="0.2">
      <c r="A42" s="1" t="s">
        <v>177</v>
      </c>
      <c r="E42" s="12"/>
    </row>
    <row r="44" spans="1:7" ht="12.6" x14ac:dyDescent="0.2">
      <c r="E44" s="13"/>
    </row>
  </sheetData>
  <mergeCells count="8">
    <mergeCell ref="A35:G35"/>
    <mergeCell ref="A1:G1"/>
    <mergeCell ref="A3:G3"/>
    <mergeCell ref="A5:G5"/>
    <mergeCell ref="A26:G26"/>
    <mergeCell ref="A18:G18"/>
    <mergeCell ref="A31:G31"/>
    <mergeCell ref="A4:G4"/>
  </mergeCells>
  <printOptions horizont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8"/>
  <sheetViews>
    <sheetView workbookViewId="0">
      <selection activeCell="G38" sqref="G38"/>
    </sheetView>
  </sheetViews>
  <sheetFormatPr defaultRowHeight="9" x14ac:dyDescent="0.15"/>
  <cols>
    <col min="1" max="1" width="54.21875" style="38" customWidth="1"/>
    <col min="2" max="2" width="26.5546875" style="38" customWidth="1"/>
    <col min="3" max="4" width="28.5546875" style="38" customWidth="1"/>
    <col min="5" max="5" width="26.5546875" style="38" customWidth="1"/>
    <col min="6" max="6" width="20.6640625" style="38" customWidth="1"/>
    <col min="7" max="7" width="21.109375" style="38" customWidth="1"/>
    <col min="8" max="16384" width="8.88671875" style="38"/>
  </cols>
  <sheetData>
    <row r="1" spans="1:7" ht="21.6" customHeight="1" thickBot="1" x14ac:dyDescent="0.2">
      <c r="A1" s="121" t="s">
        <v>84</v>
      </c>
      <c r="B1" s="121"/>
      <c r="C1" s="121"/>
      <c r="D1" s="121"/>
      <c r="E1" s="121"/>
      <c r="F1" s="121"/>
      <c r="G1" s="121"/>
    </row>
    <row r="2" spans="1:7" s="52" customFormat="1" ht="10.8" thickBot="1" x14ac:dyDescent="0.2">
      <c r="A2" s="39" t="s">
        <v>1</v>
      </c>
      <c r="B2" s="39" t="s">
        <v>142</v>
      </c>
      <c r="C2" s="39" t="s">
        <v>184</v>
      </c>
      <c r="D2" s="62" t="s">
        <v>130</v>
      </c>
      <c r="E2" s="39" t="s">
        <v>143</v>
      </c>
      <c r="F2" s="39" t="s">
        <v>140</v>
      </c>
      <c r="G2" s="39" t="s">
        <v>181</v>
      </c>
    </row>
    <row r="3" spans="1:7" s="86" customFormat="1" ht="13.2" x14ac:dyDescent="0.25">
      <c r="A3" s="83" t="s">
        <v>0</v>
      </c>
      <c r="B3" s="84"/>
      <c r="C3" s="84"/>
      <c r="D3" s="63"/>
      <c r="E3" s="84"/>
      <c r="F3" s="84"/>
      <c r="G3" s="85"/>
    </row>
    <row r="4" spans="1:7" s="53" customFormat="1" ht="13.2" x14ac:dyDescent="0.25">
      <c r="A4" s="40" t="s">
        <v>24</v>
      </c>
      <c r="B4" s="41">
        <v>981033.78</v>
      </c>
      <c r="C4" s="102">
        <v>1179418</v>
      </c>
      <c r="D4" s="64"/>
      <c r="E4" s="41">
        <v>1114505.32</v>
      </c>
      <c r="F4" s="42">
        <v>113.61</v>
      </c>
      <c r="G4" s="108">
        <f>E4/C4*100</f>
        <v>94.496210842975103</v>
      </c>
    </row>
    <row r="5" spans="1:7" s="53" customFormat="1" ht="13.2" x14ac:dyDescent="0.25">
      <c r="A5" s="43" t="s">
        <v>25</v>
      </c>
      <c r="B5" s="44">
        <v>856977.96</v>
      </c>
      <c r="C5" s="103">
        <v>1042345</v>
      </c>
      <c r="D5" s="65"/>
      <c r="E5" s="44">
        <v>979384.08</v>
      </c>
      <c r="F5" s="45">
        <v>114.28</v>
      </c>
      <c r="G5" s="108">
        <f>E5/C5*100</f>
        <v>93.959685133041361</v>
      </c>
    </row>
    <row r="6" spans="1:7" s="53" customFormat="1" ht="13.2" x14ac:dyDescent="0.25">
      <c r="A6" s="46" t="s">
        <v>26</v>
      </c>
      <c r="B6" s="44">
        <v>856977.96</v>
      </c>
      <c r="C6" s="104"/>
      <c r="D6" s="66"/>
      <c r="E6" s="44">
        <v>979384.08</v>
      </c>
      <c r="F6" s="45">
        <v>114.28</v>
      </c>
      <c r="G6" s="109"/>
    </row>
    <row r="7" spans="1:7" s="53" customFormat="1" ht="21" x14ac:dyDescent="0.25">
      <c r="A7" s="43" t="s">
        <v>27</v>
      </c>
      <c r="B7" s="44">
        <v>856384.55</v>
      </c>
      <c r="C7" s="104"/>
      <c r="D7" s="66"/>
      <c r="E7" s="44">
        <v>978753.18</v>
      </c>
      <c r="F7" s="45">
        <v>114.29</v>
      </c>
      <c r="G7" s="109"/>
    </row>
    <row r="8" spans="1:7" s="53" customFormat="1" ht="21" x14ac:dyDescent="0.25">
      <c r="A8" s="43" t="s">
        <v>144</v>
      </c>
      <c r="B8" s="45">
        <v>593.41</v>
      </c>
      <c r="C8" s="104"/>
      <c r="D8" s="66"/>
      <c r="E8" s="45">
        <v>630.9</v>
      </c>
      <c r="F8" s="45">
        <v>106.32</v>
      </c>
      <c r="G8" s="109"/>
    </row>
    <row r="9" spans="1:7" s="53" customFormat="1" ht="13.2" x14ac:dyDescent="0.25">
      <c r="A9" s="43" t="s">
        <v>28</v>
      </c>
      <c r="B9" s="45">
        <v>1.72</v>
      </c>
      <c r="C9" s="103">
        <v>1</v>
      </c>
      <c r="D9" s="67"/>
      <c r="E9" s="45">
        <v>1.68</v>
      </c>
      <c r="F9" s="45">
        <v>97.67</v>
      </c>
      <c r="G9" s="108">
        <f>E9/C9*100</f>
        <v>168</v>
      </c>
    </row>
    <row r="10" spans="1:7" s="53" customFormat="1" ht="13.2" x14ac:dyDescent="0.25">
      <c r="A10" s="46" t="s">
        <v>29</v>
      </c>
      <c r="B10" s="45">
        <v>1.72</v>
      </c>
      <c r="C10" s="104"/>
      <c r="D10" s="66"/>
      <c r="E10" s="45">
        <v>1.68</v>
      </c>
      <c r="F10" s="45">
        <v>97.67</v>
      </c>
      <c r="G10" s="109"/>
    </row>
    <row r="11" spans="1:7" s="53" customFormat="1" ht="13.2" x14ac:dyDescent="0.25">
      <c r="A11" s="43" t="s">
        <v>30</v>
      </c>
      <c r="B11" s="45">
        <v>1.72</v>
      </c>
      <c r="C11" s="104"/>
      <c r="D11" s="66"/>
      <c r="E11" s="45">
        <v>1.68</v>
      </c>
      <c r="F11" s="45">
        <v>97.67</v>
      </c>
      <c r="G11" s="109"/>
    </row>
    <row r="12" spans="1:7" s="53" customFormat="1" ht="21" x14ac:dyDescent="0.25">
      <c r="A12" s="43" t="s">
        <v>31</v>
      </c>
      <c r="B12" s="44">
        <v>10732.4</v>
      </c>
      <c r="C12" s="103">
        <v>12940</v>
      </c>
      <c r="D12" s="65"/>
      <c r="E12" s="44">
        <v>13975.5</v>
      </c>
      <c r="F12" s="45">
        <v>130.22</v>
      </c>
      <c r="G12" s="108">
        <f>E12/C12*100</f>
        <v>108.00231839258115</v>
      </c>
    </row>
    <row r="13" spans="1:7" s="53" customFormat="1" ht="13.2" x14ac:dyDescent="0.25">
      <c r="A13" s="46" t="s">
        <v>32</v>
      </c>
      <c r="B13" s="44">
        <v>10732.4</v>
      </c>
      <c r="C13" s="104"/>
      <c r="D13" s="66"/>
      <c r="E13" s="44">
        <v>13975.5</v>
      </c>
      <c r="F13" s="45">
        <v>130.22</v>
      </c>
      <c r="G13" s="109"/>
    </row>
    <row r="14" spans="1:7" s="53" customFormat="1" ht="13.2" x14ac:dyDescent="0.25">
      <c r="A14" s="43" t="s">
        <v>33</v>
      </c>
      <c r="B14" s="44">
        <v>10732.4</v>
      </c>
      <c r="C14" s="104"/>
      <c r="D14" s="66"/>
      <c r="E14" s="44">
        <v>13975.5</v>
      </c>
      <c r="F14" s="45">
        <v>130.22</v>
      </c>
      <c r="G14" s="109"/>
    </row>
    <row r="15" spans="1:7" s="53" customFormat="1" ht="21" x14ac:dyDescent="0.25">
      <c r="A15" s="43" t="s">
        <v>34</v>
      </c>
      <c r="B15" s="44">
        <v>2428.35</v>
      </c>
      <c r="C15" s="103">
        <v>610</v>
      </c>
      <c r="D15" s="67"/>
      <c r="E15" s="45">
        <v>866.3</v>
      </c>
      <c r="F15" s="45">
        <v>35.67</v>
      </c>
      <c r="G15" s="108">
        <f>E15/C15*100</f>
        <v>142.01639344262293</v>
      </c>
    </row>
    <row r="16" spans="1:7" s="53" customFormat="1" ht="13.2" x14ac:dyDescent="0.25">
      <c r="A16" s="46" t="s">
        <v>35</v>
      </c>
      <c r="B16" s="44">
        <v>1377.5</v>
      </c>
      <c r="C16" s="104"/>
      <c r="D16" s="66"/>
      <c r="E16" s="45">
        <v>292.5</v>
      </c>
      <c r="F16" s="45">
        <v>21.23</v>
      </c>
      <c r="G16" s="109"/>
    </row>
    <row r="17" spans="1:7" s="53" customFormat="1" ht="13.2" x14ac:dyDescent="0.25">
      <c r="A17" s="43" t="s">
        <v>36</v>
      </c>
      <c r="B17" s="44">
        <v>1377.5</v>
      </c>
      <c r="C17" s="104"/>
      <c r="D17" s="66"/>
      <c r="E17" s="45">
        <v>292.5</v>
      </c>
      <c r="F17" s="45">
        <v>21.23</v>
      </c>
      <c r="G17" s="109"/>
    </row>
    <row r="18" spans="1:7" s="53" customFormat="1" ht="21" x14ac:dyDescent="0.25">
      <c r="A18" s="46" t="s">
        <v>145</v>
      </c>
      <c r="B18" s="44">
        <v>1050.8499999999999</v>
      </c>
      <c r="C18" s="104"/>
      <c r="D18" s="66"/>
      <c r="E18" s="45">
        <v>573.79999999999995</v>
      </c>
      <c r="F18" s="45">
        <v>54.6</v>
      </c>
      <c r="G18" s="109"/>
    </row>
    <row r="19" spans="1:7" s="53" customFormat="1" ht="13.2" x14ac:dyDescent="0.25">
      <c r="A19" s="43" t="s">
        <v>37</v>
      </c>
      <c r="B19" s="45">
        <v>930.85</v>
      </c>
      <c r="C19" s="104"/>
      <c r="D19" s="66"/>
      <c r="E19" s="45">
        <v>523.79999999999995</v>
      </c>
      <c r="F19" s="45">
        <v>56.27</v>
      </c>
      <c r="G19" s="109"/>
    </row>
    <row r="20" spans="1:7" s="53" customFormat="1" ht="13.2" x14ac:dyDescent="0.25">
      <c r="A20" s="43" t="s">
        <v>38</v>
      </c>
      <c r="B20" s="45">
        <v>120</v>
      </c>
      <c r="C20" s="104"/>
      <c r="D20" s="66"/>
      <c r="E20" s="45">
        <v>50</v>
      </c>
      <c r="F20" s="45">
        <v>41.67</v>
      </c>
      <c r="G20" s="109"/>
    </row>
    <row r="21" spans="1:7" s="53" customFormat="1" ht="13.2" x14ac:dyDescent="0.25">
      <c r="A21" s="43" t="s">
        <v>39</v>
      </c>
      <c r="B21" s="44">
        <v>110893.35</v>
      </c>
      <c r="C21" s="103">
        <v>123521.73</v>
      </c>
      <c r="D21" s="65"/>
      <c r="E21" s="44">
        <v>120277.75999999999</v>
      </c>
      <c r="F21" s="45">
        <v>108.46</v>
      </c>
      <c r="G21" s="108">
        <f>E21/C21*100</f>
        <v>97.373765733365289</v>
      </c>
    </row>
    <row r="22" spans="1:7" s="53" customFormat="1" ht="21" x14ac:dyDescent="0.25">
      <c r="A22" s="46" t="s">
        <v>40</v>
      </c>
      <c r="B22" s="44">
        <v>110893.35</v>
      </c>
      <c r="C22" s="104"/>
      <c r="D22" s="66"/>
      <c r="E22" s="44">
        <v>120277.75999999999</v>
      </c>
      <c r="F22" s="45">
        <v>108.46</v>
      </c>
      <c r="G22" s="109"/>
    </row>
    <row r="23" spans="1:7" s="53" customFormat="1" ht="13.2" x14ac:dyDescent="0.25">
      <c r="A23" s="43" t="s">
        <v>41</v>
      </c>
      <c r="B23" s="44">
        <v>106223.75</v>
      </c>
      <c r="C23" s="104"/>
      <c r="D23" s="66"/>
      <c r="E23" s="44">
        <v>119813.31</v>
      </c>
      <c r="F23" s="45">
        <v>112.79</v>
      </c>
      <c r="G23" s="109"/>
    </row>
    <row r="24" spans="1:7" s="53" customFormat="1" ht="21" x14ac:dyDescent="0.25">
      <c r="A24" s="43" t="s">
        <v>146</v>
      </c>
      <c r="B24" s="44">
        <v>4669.6000000000004</v>
      </c>
      <c r="C24" s="104"/>
      <c r="D24" s="66"/>
      <c r="E24" s="45">
        <v>464.45</v>
      </c>
      <c r="F24" s="45">
        <v>9.9499999999999993</v>
      </c>
      <c r="G24" s="109"/>
    </row>
    <row r="25" spans="1:7" s="86" customFormat="1" ht="13.2" x14ac:dyDescent="0.25">
      <c r="A25" s="83" t="s">
        <v>42</v>
      </c>
      <c r="B25" s="87">
        <v>981033.78</v>
      </c>
      <c r="C25" s="105">
        <v>1184082</v>
      </c>
      <c r="D25" s="64"/>
      <c r="E25" s="87">
        <v>1114505.32</v>
      </c>
      <c r="F25" s="88">
        <v>113.61</v>
      </c>
      <c r="G25" s="108">
        <f>E25/C25*100</f>
        <v>94.123998169045734</v>
      </c>
    </row>
    <row r="26" spans="1:7" s="53" customFormat="1" ht="13.2" x14ac:dyDescent="0.25">
      <c r="A26" s="40" t="s">
        <v>43</v>
      </c>
      <c r="B26" s="41">
        <v>972640.6</v>
      </c>
      <c r="C26" s="102">
        <v>1182618</v>
      </c>
      <c r="D26" s="64"/>
      <c r="E26" s="41">
        <v>1208033.21</v>
      </c>
      <c r="F26" s="42">
        <v>124.2</v>
      </c>
      <c r="G26" s="108">
        <f>E26/C26*100</f>
        <v>102.14906334928099</v>
      </c>
    </row>
    <row r="27" spans="1:7" s="53" customFormat="1" ht="13.2" x14ac:dyDescent="0.25">
      <c r="A27" s="94" t="s">
        <v>44</v>
      </c>
      <c r="B27" s="49">
        <v>872752.63</v>
      </c>
      <c r="C27" s="106">
        <v>1062900.03</v>
      </c>
      <c r="D27" s="89"/>
      <c r="E27" s="49">
        <v>1088862.97</v>
      </c>
      <c r="F27" s="50">
        <v>124.76</v>
      </c>
      <c r="G27" s="108">
        <f>E27/C27*100</f>
        <v>102.44265116823827</v>
      </c>
    </row>
    <row r="28" spans="1:7" s="53" customFormat="1" ht="13.2" x14ac:dyDescent="0.25">
      <c r="A28" s="94" t="s">
        <v>45</v>
      </c>
      <c r="B28" s="49">
        <v>718319.18</v>
      </c>
      <c r="C28" s="107"/>
      <c r="D28" s="91"/>
      <c r="E28" s="49">
        <v>902330.98</v>
      </c>
      <c r="F28" s="50">
        <v>125.62</v>
      </c>
      <c r="G28" s="109"/>
    </row>
    <row r="29" spans="1:7" s="53" customFormat="1" ht="13.2" x14ac:dyDescent="0.25">
      <c r="A29" s="94" t="s">
        <v>46</v>
      </c>
      <c r="B29" s="49">
        <v>706377.02</v>
      </c>
      <c r="C29" s="107"/>
      <c r="D29" s="91"/>
      <c r="E29" s="49">
        <v>880963.2</v>
      </c>
      <c r="F29" s="50">
        <v>124.72</v>
      </c>
      <c r="G29" s="109"/>
    </row>
    <row r="30" spans="1:7" s="53" customFormat="1" ht="13.2" x14ac:dyDescent="0.25">
      <c r="A30" s="94" t="s">
        <v>47</v>
      </c>
      <c r="B30" s="49">
        <v>11942.16</v>
      </c>
      <c r="C30" s="107"/>
      <c r="D30" s="91"/>
      <c r="E30" s="49">
        <v>21367.78</v>
      </c>
      <c r="F30" s="50">
        <v>178.93</v>
      </c>
      <c r="G30" s="109"/>
    </row>
    <row r="31" spans="1:7" s="53" customFormat="1" ht="13.2" x14ac:dyDescent="0.25">
      <c r="A31" s="94" t="s">
        <v>48</v>
      </c>
      <c r="B31" s="49">
        <v>35567.089999999997</v>
      </c>
      <c r="C31" s="107"/>
      <c r="D31" s="91"/>
      <c r="E31" s="49">
        <v>37138</v>
      </c>
      <c r="F31" s="50">
        <v>104.42</v>
      </c>
      <c r="G31" s="109"/>
    </row>
    <row r="32" spans="1:7" s="53" customFormat="1" ht="13.2" x14ac:dyDescent="0.25">
      <c r="A32" s="94" t="s">
        <v>49</v>
      </c>
      <c r="B32" s="49">
        <v>35567.089999999997</v>
      </c>
      <c r="C32" s="107"/>
      <c r="D32" s="91"/>
      <c r="E32" s="49">
        <v>37138</v>
      </c>
      <c r="F32" s="50">
        <v>104.42</v>
      </c>
      <c r="G32" s="109"/>
    </row>
    <row r="33" spans="1:7" s="53" customFormat="1" ht="13.2" x14ac:dyDescent="0.25">
      <c r="A33" s="94" t="s">
        <v>50</v>
      </c>
      <c r="B33" s="49">
        <v>118866.36</v>
      </c>
      <c r="C33" s="107"/>
      <c r="D33" s="91"/>
      <c r="E33" s="49">
        <v>149393.99</v>
      </c>
      <c r="F33" s="50">
        <v>125.68</v>
      </c>
      <c r="G33" s="109"/>
    </row>
    <row r="34" spans="1:7" s="53" customFormat="1" ht="13.2" x14ac:dyDescent="0.25">
      <c r="A34" s="94" t="s">
        <v>51</v>
      </c>
      <c r="B34" s="49">
        <v>118866.36</v>
      </c>
      <c r="C34" s="107"/>
      <c r="D34" s="91"/>
      <c r="E34" s="49">
        <v>149393.99</v>
      </c>
      <c r="F34" s="50">
        <v>125.68</v>
      </c>
      <c r="G34" s="109"/>
    </row>
    <row r="35" spans="1:7" s="53" customFormat="1" ht="13.2" x14ac:dyDescent="0.25">
      <c r="A35" s="94" t="s">
        <v>52</v>
      </c>
      <c r="B35" s="49">
        <v>98532.87</v>
      </c>
      <c r="C35" s="106">
        <v>118292</v>
      </c>
      <c r="D35" s="89"/>
      <c r="E35" s="49">
        <v>117731.9</v>
      </c>
      <c r="F35" s="50">
        <v>119.48</v>
      </c>
      <c r="G35" s="108">
        <f>E35/C35*100</f>
        <v>99.526510668515201</v>
      </c>
    </row>
    <row r="36" spans="1:7" s="53" customFormat="1" ht="13.2" x14ac:dyDescent="0.25">
      <c r="A36" s="94" t="s">
        <v>53</v>
      </c>
      <c r="B36" s="49">
        <v>30745.99</v>
      </c>
      <c r="C36" s="107"/>
      <c r="D36" s="91"/>
      <c r="E36" s="49">
        <v>34425.53</v>
      </c>
      <c r="F36" s="50">
        <v>111.97</v>
      </c>
      <c r="G36" s="109"/>
    </row>
    <row r="37" spans="1:7" s="53" customFormat="1" ht="13.2" x14ac:dyDescent="0.25">
      <c r="A37" s="94" t="s">
        <v>54</v>
      </c>
      <c r="B37" s="49">
        <v>7002.59</v>
      </c>
      <c r="C37" s="107"/>
      <c r="D37" s="91"/>
      <c r="E37" s="49">
        <v>8244.7099999999991</v>
      </c>
      <c r="F37" s="50">
        <v>117.74</v>
      </c>
      <c r="G37" s="109"/>
    </row>
    <row r="38" spans="1:7" s="53" customFormat="1" ht="13.2" x14ac:dyDescent="0.25">
      <c r="A38" s="94" t="s">
        <v>55</v>
      </c>
      <c r="B38" s="49">
        <v>22482.9</v>
      </c>
      <c r="C38" s="107"/>
      <c r="D38" s="91"/>
      <c r="E38" s="49">
        <v>24945.91</v>
      </c>
      <c r="F38" s="50">
        <v>110.96</v>
      </c>
      <c r="G38" s="109"/>
    </row>
    <row r="39" spans="1:7" s="53" customFormat="1" ht="13.2" x14ac:dyDescent="0.25">
      <c r="A39" s="94" t="s">
        <v>56</v>
      </c>
      <c r="B39" s="50">
        <v>882</v>
      </c>
      <c r="C39" s="107"/>
      <c r="D39" s="91"/>
      <c r="E39" s="50">
        <v>953.91</v>
      </c>
      <c r="F39" s="50">
        <v>108.15</v>
      </c>
      <c r="G39" s="109"/>
    </row>
    <row r="40" spans="1:7" s="53" customFormat="1" ht="13.2" x14ac:dyDescent="0.25">
      <c r="A40" s="94" t="s">
        <v>57</v>
      </c>
      <c r="B40" s="50">
        <v>378.5</v>
      </c>
      <c r="C40" s="107"/>
      <c r="D40" s="91"/>
      <c r="E40" s="50">
        <v>281</v>
      </c>
      <c r="F40" s="50">
        <v>74.239999999999995</v>
      </c>
      <c r="G40" s="109"/>
    </row>
    <row r="41" spans="1:7" s="53" customFormat="1" ht="13.2" x14ac:dyDescent="0.25">
      <c r="A41" s="94" t="s">
        <v>58</v>
      </c>
      <c r="B41" s="49">
        <v>29772.71</v>
      </c>
      <c r="C41" s="107"/>
      <c r="D41" s="91"/>
      <c r="E41" s="49">
        <v>34698.43</v>
      </c>
      <c r="F41" s="50">
        <v>116.54</v>
      </c>
      <c r="G41" s="109"/>
    </row>
    <row r="42" spans="1:7" s="53" customFormat="1" ht="13.2" x14ac:dyDescent="0.25">
      <c r="A42" s="94" t="s">
        <v>59</v>
      </c>
      <c r="B42" s="49">
        <v>3937.22</v>
      </c>
      <c r="C42" s="107"/>
      <c r="D42" s="91"/>
      <c r="E42" s="49">
        <v>6325.43</v>
      </c>
      <c r="F42" s="50">
        <v>160.66</v>
      </c>
      <c r="G42" s="109"/>
    </row>
    <row r="43" spans="1:7" s="53" customFormat="1" ht="13.2" x14ac:dyDescent="0.25">
      <c r="A43" s="94" t="s">
        <v>60</v>
      </c>
      <c r="B43" s="49">
        <v>12106.85</v>
      </c>
      <c r="C43" s="107"/>
      <c r="D43" s="91"/>
      <c r="E43" s="49">
        <v>11470.64</v>
      </c>
      <c r="F43" s="50">
        <v>94.75</v>
      </c>
      <c r="G43" s="109"/>
    </row>
    <row r="44" spans="1:7" s="53" customFormat="1" ht="13.2" x14ac:dyDescent="0.25">
      <c r="A44" s="94" t="s">
        <v>61</v>
      </c>
      <c r="B44" s="49">
        <v>10075.049999999999</v>
      </c>
      <c r="C44" s="107"/>
      <c r="D44" s="91"/>
      <c r="E44" s="49">
        <v>11050.37</v>
      </c>
      <c r="F44" s="50">
        <v>109.68</v>
      </c>
      <c r="G44" s="109"/>
    </row>
    <row r="45" spans="1:7" s="53" customFormat="1" ht="13.2" x14ac:dyDescent="0.25">
      <c r="A45" s="94" t="s">
        <v>62</v>
      </c>
      <c r="B45" s="49">
        <v>2162.23</v>
      </c>
      <c r="C45" s="107"/>
      <c r="D45" s="91"/>
      <c r="E45" s="49">
        <v>4980.09</v>
      </c>
      <c r="F45" s="50">
        <v>230.32</v>
      </c>
      <c r="G45" s="109"/>
    </row>
    <row r="46" spans="1:7" s="53" customFormat="1" ht="13.2" x14ac:dyDescent="0.25">
      <c r="A46" s="94" t="s">
        <v>63</v>
      </c>
      <c r="B46" s="49">
        <v>1427.76</v>
      </c>
      <c r="C46" s="107"/>
      <c r="D46" s="91"/>
      <c r="E46" s="50">
        <v>700.75</v>
      </c>
      <c r="F46" s="50">
        <v>49.08</v>
      </c>
      <c r="G46" s="109"/>
    </row>
    <row r="47" spans="1:7" s="53" customFormat="1" ht="13.2" x14ac:dyDescent="0.25">
      <c r="A47" s="94" t="s">
        <v>147</v>
      </c>
      <c r="B47" s="50">
        <v>63.6</v>
      </c>
      <c r="C47" s="107"/>
      <c r="D47" s="91"/>
      <c r="E47" s="50">
        <v>171.15</v>
      </c>
      <c r="F47" s="50">
        <v>269.10000000000002</v>
      </c>
      <c r="G47" s="109"/>
    </row>
    <row r="48" spans="1:7" s="53" customFormat="1" ht="13.2" x14ac:dyDescent="0.25">
      <c r="A48" s="94" t="s">
        <v>64</v>
      </c>
      <c r="B48" s="49">
        <v>37525.71</v>
      </c>
      <c r="C48" s="107"/>
      <c r="D48" s="91"/>
      <c r="E48" s="49">
        <v>47361</v>
      </c>
      <c r="F48" s="50">
        <v>126.21</v>
      </c>
      <c r="G48" s="109"/>
    </row>
    <row r="49" spans="1:7" s="53" customFormat="1" ht="13.2" x14ac:dyDescent="0.25">
      <c r="A49" s="94" t="s">
        <v>131</v>
      </c>
      <c r="B49" s="49">
        <v>6111.37</v>
      </c>
      <c r="C49" s="107"/>
      <c r="D49" s="91"/>
      <c r="E49" s="49">
        <v>11495.46</v>
      </c>
      <c r="F49" s="50">
        <v>188.1</v>
      </c>
      <c r="G49" s="109"/>
    </row>
    <row r="50" spans="1:7" s="53" customFormat="1" ht="13.2" x14ac:dyDescent="0.25">
      <c r="A50" s="94" t="s">
        <v>65</v>
      </c>
      <c r="B50" s="49">
        <v>7406.78</v>
      </c>
      <c r="C50" s="107"/>
      <c r="D50" s="91"/>
      <c r="E50" s="49">
        <v>10878.91</v>
      </c>
      <c r="F50" s="50">
        <v>146.88</v>
      </c>
      <c r="G50" s="109"/>
    </row>
    <row r="51" spans="1:7" s="53" customFormat="1" ht="13.2" x14ac:dyDescent="0.25">
      <c r="A51" s="94" t="s">
        <v>66</v>
      </c>
      <c r="B51" s="50">
        <v>860</v>
      </c>
      <c r="C51" s="107"/>
      <c r="D51" s="91"/>
      <c r="E51" s="51"/>
      <c r="F51" s="51"/>
      <c r="G51" s="109"/>
    </row>
    <row r="52" spans="1:7" s="53" customFormat="1" ht="13.2" x14ac:dyDescent="0.25">
      <c r="A52" s="94" t="s">
        <v>67</v>
      </c>
      <c r="B52" s="49">
        <v>6233.74</v>
      </c>
      <c r="C52" s="107"/>
      <c r="D52" s="91"/>
      <c r="E52" s="49">
        <v>6482.64</v>
      </c>
      <c r="F52" s="50">
        <v>103.99</v>
      </c>
      <c r="G52" s="109"/>
    </row>
    <row r="53" spans="1:7" s="53" customFormat="1" ht="13.2" x14ac:dyDescent="0.25">
      <c r="A53" s="94" t="s">
        <v>68</v>
      </c>
      <c r="B53" s="49">
        <v>9188.82</v>
      </c>
      <c r="C53" s="107"/>
      <c r="D53" s="91"/>
      <c r="E53" s="49">
        <v>9026.34</v>
      </c>
      <c r="F53" s="50">
        <v>98.23</v>
      </c>
      <c r="G53" s="109"/>
    </row>
    <row r="54" spans="1:7" s="53" customFormat="1" ht="13.2" x14ac:dyDescent="0.25">
      <c r="A54" s="94" t="s">
        <v>132</v>
      </c>
      <c r="B54" s="49">
        <v>1985.7</v>
      </c>
      <c r="C54" s="107"/>
      <c r="D54" s="91"/>
      <c r="E54" s="49">
        <v>1576.34</v>
      </c>
      <c r="F54" s="50">
        <v>79.38</v>
      </c>
      <c r="G54" s="109"/>
    </row>
    <row r="55" spans="1:7" s="53" customFormat="1" ht="13.2" x14ac:dyDescent="0.25">
      <c r="A55" s="94" t="s">
        <v>69</v>
      </c>
      <c r="B55" s="50">
        <v>792.86</v>
      </c>
      <c r="C55" s="107"/>
      <c r="D55" s="91"/>
      <c r="E55" s="49">
        <v>2421.88</v>
      </c>
      <c r="F55" s="50">
        <v>305.45999999999998</v>
      </c>
      <c r="G55" s="109"/>
    </row>
    <row r="56" spans="1:7" s="53" customFormat="1" ht="13.2" x14ac:dyDescent="0.25">
      <c r="A56" s="94" t="s">
        <v>70</v>
      </c>
      <c r="B56" s="49">
        <v>2852.3</v>
      </c>
      <c r="C56" s="107"/>
      <c r="D56" s="91"/>
      <c r="E56" s="49">
        <v>3300.62</v>
      </c>
      <c r="F56" s="50">
        <v>115.72</v>
      </c>
      <c r="G56" s="109"/>
    </row>
    <row r="57" spans="1:7" s="53" customFormat="1" ht="13.2" x14ac:dyDescent="0.25">
      <c r="A57" s="94" t="s">
        <v>71</v>
      </c>
      <c r="B57" s="49">
        <v>2094.14</v>
      </c>
      <c r="C57" s="107"/>
      <c r="D57" s="91"/>
      <c r="E57" s="49">
        <v>2178.81</v>
      </c>
      <c r="F57" s="50">
        <v>104.04</v>
      </c>
      <c r="G57" s="109"/>
    </row>
    <row r="58" spans="1:7" s="53" customFormat="1" ht="13.2" x14ac:dyDescent="0.25">
      <c r="A58" s="94" t="s">
        <v>133</v>
      </c>
      <c r="B58" s="51"/>
      <c r="C58" s="107"/>
      <c r="D58" s="91"/>
      <c r="E58" s="50">
        <v>89.97</v>
      </c>
      <c r="F58" s="51"/>
      <c r="G58" s="109"/>
    </row>
    <row r="59" spans="1:7" s="53" customFormat="1" ht="13.2" x14ac:dyDescent="0.25">
      <c r="A59" s="94" t="s">
        <v>134</v>
      </c>
      <c r="B59" s="51"/>
      <c r="C59" s="107"/>
      <c r="D59" s="91"/>
      <c r="E59" s="50">
        <v>89.97</v>
      </c>
      <c r="F59" s="51"/>
      <c r="G59" s="109"/>
    </row>
    <row r="60" spans="1:7" s="53" customFormat="1" ht="13.2" x14ac:dyDescent="0.25">
      <c r="A60" s="94" t="s">
        <v>72</v>
      </c>
      <c r="B60" s="50">
        <v>488.46</v>
      </c>
      <c r="C60" s="107"/>
      <c r="D60" s="91"/>
      <c r="E60" s="49">
        <v>1156.97</v>
      </c>
      <c r="F60" s="50">
        <v>236.86</v>
      </c>
      <c r="G60" s="109"/>
    </row>
    <row r="61" spans="1:7" s="53" customFormat="1" ht="13.2" x14ac:dyDescent="0.25">
      <c r="A61" s="94" t="s">
        <v>73</v>
      </c>
      <c r="B61" s="50">
        <v>125.92</v>
      </c>
      <c r="C61" s="107"/>
      <c r="D61" s="91"/>
      <c r="E61" s="50">
        <v>142.61000000000001</v>
      </c>
      <c r="F61" s="50">
        <v>113.25</v>
      </c>
      <c r="G61" s="109"/>
    </row>
    <row r="62" spans="1:7" s="53" customFormat="1" ht="13.2" x14ac:dyDescent="0.25">
      <c r="A62" s="94" t="s">
        <v>74</v>
      </c>
      <c r="B62" s="50">
        <v>35</v>
      </c>
      <c r="C62" s="107"/>
      <c r="D62" s="91"/>
      <c r="E62" s="50">
        <v>40</v>
      </c>
      <c r="F62" s="50">
        <v>114.29</v>
      </c>
      <c r="G62" s="109"/>
    </row>
    <row r="63" spans="1:7" s="53" customFormat="1" ht="13.2" x14ac:dyDescent="0.25">
      <c r="A63" s="94" t="s">
        <v>135</v>
      </c>
      <c r="B63" s="50">
        <v>151.97999999999999</v>
      </c>
      <c r="C63" s="107"/>
      <c r="D63" s="91"/>
      <c r="E63" s="50">
        <v>114.68</v>
      </c>
      <c r="F63" s="50">
        <v>75.459999999999994</v>
      </c>
      <c r="G63" s="109"/>
    </row>
    <row r="64" spans="1:7" s="53" customFormat="1" ht="13.2" x14ac:dyDescent="0.25">
      <c r="A64" s="94" t="s">
        <v>75</v>
      </c>
      <c r="B64" s="50">
        <v>175.56</v>
      </c>
      <c r="C64" s="107"/>
      <c r="D64" s="91"/>
      <c r="E64" s="50">
        <v>859.68</v>
      </c>
      <c r="F64" s="50">
        <v>489.68</v>
      </c>
      <c r="G64" s="109"/>
    </row>
    <row r="65" spans="1:7" s="53" customFormat="1" ht="13.2" x14ac:dyDescent="0.25">
      <c r="A65" s="94" t="s">
        <v>76</v>
      </c>
      <c r="B65" s="50">
        <v>212.1</v>
      </c>
      <c r="C65" s="106">
        <v>260.02</v>
      </c>
      <c r="D65" s="90"/>
      <c r="E65" s="50">
        <v>272.83999999999997</v>
      </c>
      <c r="F65" s="50">
        <v>128.63999999999999</v>
      </c>
      <c r="G65" s="108">
        <f>E65/C65*100</f>
        <v>104.9303899700023</v>
      </c>
    </row>
    <row r="66" spans="1:7" s="53" customFormat="1" ht="13.2" x14ac:dyDescent="0.25">
      <c r="A66" s="94" t="s">
        <v>77</v>
      </c>
      <c r="B66" s="50">
        <v>212.1</v>
      </c>
      <c r="C66" s="107"/>
      <c r="D66" s="91"/>
      <c r="E66" s="50">
        <v>272.83999999999997</v>
      </c>
      <c r="F66" s="50">
        <v>128.63999999999999</v>
      </c>
      <c r="G66" s="109"/>
    </row>
    <row r="67" spans="1:7" s="53" customFormat="1" ht="13.2" x14ac:dyDescent="0.25">
      <c r="A67" s="94" t="s">
        <v>78</v>
      </c>
      <c r="B67" s="50">
        <v>212.1</v>
      </c>
      <c r="C67" s="107"/>
      <c r="D67" s="91"/>
      <c r="E67" s="50">
        <v>272.83999999999997</v>
      </c>
      <c r="F67" s="50">
        <v>128.63999999999999</v>
      </c>
      <c r="G67" s="109"/>
    </row>
    <row r="68" spans="1:7" s="53" customFormat="1" ht="26.4" x14ac:dyDescent="0.25">
      <c r="A68" s="94" t="s">
        <v>136</v>
      </c>
      <c r="B68" s="49">
        <v>1143</v>
      </c>
      <c r="C68" s="106">
        <v>1165.5</v>
      </c>
      <c r="D68" s="89"/>
      <c r="E68" s="49">
        <v>1165.5</v>
      </c>
      <c r="F68" s="50">
        <v>101.97</v>
      </c>
      <c r="G68" s="108">
        <f>E68/C68*100</f>
        <v>100</v>
      </c>
    </row>
    <row r="69" spans="1:7" s="53" customFormat="1" ht="13.2" x14ac:dyDescent="0.25">
      <c r="A69" s="94" t="s">
        <v>79</v>
      </c>
      <c r="B69" s="49">
        <v>1143</v>
      </c>
      <c r="C69" s="107"/>
      <c r="D69" s="91"/>
      <c r="E69" s="49">
        <v>1165.5</v>
      </c>
      <c r="F69" s="50">
        <v>101.97</v>
      </c>
      <c r="G69" s="109"/>
    </row>
    <row r="70" spans="1:7" s="53" customFormat="1" ht="13.2" x14ac:dyDescent="0.25">
      <c r="A70" s="94" t="s">
        <v>80</v>
      </c>
      <c r="B70" s="49">
        <v>1143</v>
      </c>
      <c r="C70" s="107"/>
      <c r="D70" s="91"/>
      <c r="E70" s="49">
        <v>1165.5</v>
      </c>
      <c r="F70" s="50">
        <v>101.97</v>
      </c>
      <c r="G70" s="109"/>
    </row>
    <row r="71" spans="1:7" s="95" customFormat="1" ht="13.2" x14ac:dyDescent="0.25">
      <c r="A71" s="40" t="s">
        <v>81</v>
      </c>
      <c r="B71" s="41">
        <v>6140.01</v>
      </c>
      <c r="C71" s="102">
        <v>1464</v>
      </c>
      <c r="D71" s="64"/>
      <c r="E71" s="41">
        <v>1544.25</v>
      </c>
      <c r="F71" s="42">
        <v>25.15</v>
      </c>
      <c r="G71" s="110">
        <f>E71/C71*100</f>
        <v>105.48155737704919</v>
      </c>
    </row>
    <row r="72" spans="1:7" s="53" customFormat="1" ht="13.2" x14ac:dyDescent="0.25">
      <c r="A72" s="94" t="s">
        <v>82</v>
      </c>
      <c r="B72" s="49">
        <v>6140.01</v>
      </c>
      <c r="C72" s="106">
        <v>1464</v>
      </c>
      <c r="D72" s="89"/>
      <c r="E72" s="49">
        <v>1544.25</v>
      </c>
      <c r="F72" s="50">
        <v>25.15</v>
      </c>
      <c r="G72" s="108">
        <f>E72/C72*100</f>
        <v>105.48155737704919</v>
      </c>
    </row>
    <row r="73" spans="1:7" s="53" customFormat="1" ht="13.2" x14ac:dyDescent="0.25">
      <c r="A73" s="94" t="s">
        <v>148</v>
      </c>
      <c r="B73" s="49">
        <v>5546.6</v>
      </c>
      <c r="C73" s="107"/>
      <c r="D73" s="91"/>
      <c r="E73" s="50">
        <v>913.35</v>
      </c>
      <c r="F73" s="50">
        <v>16.47</v>
      </c>
      <c r="G73" s="109"/>
    </row>
    <row r="74" spans="1:7" s="53" customFormat="1" ht="13.2" x14ac:dyDescent="0.25">
      <c r="A74" s="94" t="s">
        <v>149</v>
      </c>
      <c r="B74" s="49">
        <v>2169.6</v>
      </c>
      <c r="C74" s="107"/>
      <c r="D74" s="91"/>
      <c r="E74" s="50">
        <v>398.9</v>
      </c>
      <c r="F74" s="50">
        <v>18.39</v>
      </c>
      <c r="G74" s="109"/>
    </row>
    <row r="75" spans="1:7" s="53" customFormat="1" ht="13.2" x14ac:dyDescent="0.25">
      <c r="A75" s="94" t="s">
        <v>150</v>
      </c>
      <c r="B75" s="49">
        <v>3377</v>
      </c>
      <c r="C75" s="107"/>
      <c r="D75" s="91"/>
      <c r="E75" s="50">
        <v>514.45000000000005</v>
      </c>
      <c r="F75" s="50">
        <v>15.23</v>
      </c>
      <c r="G75" s="109"/>
    </row>
    <row r="76" spans="1:7" s="53" customFormat="1" ht="13.2" x14ac:dyDescent="0.25">
      <c r="A76" s="94" t="s">
        <v>151</v>
      </c>
      <c r="B76" s="50">
        <v>593.41</v>
      </c>
      <c r="C76" s="107"/>
      <c r="D76" s="91"/>
      <c r="E76" s="50">
        <v>630.9</v>
      </c>
      <c r="F76" s="50">
        <v>106.32</v>
      </c>
      <c r="G76" s="109"/>
    </row>
    <row r="77" spans="1:7" s="53" customFormat="1" ht="13.2" x14ac:dyDescent="0.25">
      <c r="A77" s="94" t="s">
        <v>152</v>
      </c>
      <c r="B77" s="50">
        <v>593.41</v>
      </c>
      <c r="C77" s="107"/>
      <c r="D77" s="91"/>
      <c r="E77" s="50">
        <v>630.9</v>
      </c>
      <c r="F77" s="50">
        <v>106.32</v>
      </c>
      <c r="G77" s="109"/>
    </row>
    <row r="78" spans="1:7" s="86" customFormat="1" ht="13.2" x14ac:dyDescent="0.25">
      <c r="A78" s="83" t="s">
        <v>83</v>
      </c>
      <c r="B78" s="87">
        <v>978780.61</v>
      </c>
      <c r="C78" s="105">
        <v>1184082</v>
      </c>
      <c r="D78" s="64"/>
      <c r="E78" s="87">
        <v>1209577.46</v>
      </c>
      <c r="F78" s="88">
        <v>123.58</v>
      </c>
      <c r="G78" s="111">
        <v>102.2</v>
      </c>
    </row>
  </sheetData>
  <mergeCells count="1">
    <mergeCell ref="A1:G1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workbookViewId="0">
      <selection activeCell="G38" sqref="G38"/>
    </sheetView>
  </sheetViews>
  <sheetFormatPr defaultRowHeight="9" x14ac:dyDescent="0.15"/>
  <cols>
    <col min="1" max="1" width="54.21875" style="38" customWidth="1"/>
    <col min="2" max="2" width="26.5546875" style="38" customWidth="1"/>
    <col min="3" max="4" width="28.5546875" style="38" customWidth="1"/>
    <col min="5" max="5" width="26.5546875" style="38" customWidth="1"/>
    <col min="6" max="6" width="20.6640625" style="38" customWidth="1"/>
    <col min="7" max="7" width="21.109375" style="38" customWidth="1"/>
    <col min="8" max="16384" width="8.88671875" style="38"/>
  </cols>
  <sheetData>
    <row r="1" spans="1:7" ht="25.8" customHeight="1" thickBot="1" x14ac:dyDescent="0.2">
      <c r="A1" s="121" t="s">
        <v>103</v>
      </c>
      <c r="B1" s="122"/>
      <c r="C1" s="122"/>
      <c r="D1" s="122"/>
      <c r="E1" s="122"/>
      <c r="F1" s="122"/>
      <c r="G1" s="122"/>
    </row>
    <row r="2" spans="1:7" s="52" customFormat="1" ht="10.8" thickBot="1" x14ac:dyDescent="0.2">
      <c r="A2" s="39" t="s">
        <v>1</v>
      </c>
      <c r="B2" s="39" t="s">
        <v>142</v>
      </c>
      <c r="C2" s="39" t="s">
        <v>184</v>
      </c>
      <c r="D2" s="62" t="s">
        <v>130</v>
      </c>
      <c r="E2" s="39" t="s">
        <v>143</v>
      </c>
      <c r="F2" s="39" t="s">
        <v>140</v>
      </c>
      <c r="G2" s="39" t="s">
        <v>181</v>
      </c>
    </row>
    <row r="3" spans="1:7" s="86" customFormat="1" ht="13.2" x14ac:dyDescent="0.25">
      <c r="A3" s="83" t="s">
        <v>0</v>
      </c>
      <c r="B3" s="84"/>
      <c r="C3" s="84"/>
      <c r="D3" s="63"/>
      <c r="E3" s="84"/>
      <c r="F3" s="84"/>
      <c r="G3" s="85"/>
    </row>
    <row r="4" spans="1:7" s="53" customFormat="1" ht="13.2" x14ac:dyDescent="0.25">
      <c r="A4" s="48" t="s">
        <v>85</v>
      </c>
      <c r="B4" s="49">
        <v>19459.060000000001</v>
      </c>
      <c r="C4" s="106">
        <v>25201</v>
      </c>
      <c r="D4" s="89"/>
      <c r="E4" s="49">
        <v>29278.19</v>
      </c>
      <c r="F4" s="50">
        <v>150.46</v>
      </c>
      <c r="G4" s="108">
        <f t="shared" ref="G4:G34" si="0">E4/C4*100</f>
        <v>116.17868338557993</v>
      </c>
    </row>
    <row r="5" spans="1:7" s="53" customFormat="1" ht="13.2" x14ac:dyDescent="0.25">
      <c r="A5" s="48" t="s">
        <v>86</v>
      </c>
      <c r="B5" s="49">
        <v>19459.060000000001</v>
      </c>
      <c r="C5" s="106">
        <v>25201</v>
      </c>
      <c r="D5" s="89"/>
      <c r="E5" s="49">
        <v>29278.19</v>
      </c>
      <c r="F5" s="50">
        <v>150.46</v>
      </c>
      <c r="G5" s="108">
        <f t="shared" si="0"/>
        <v>116.17868338557993</v>
      </c>
    </row>
    <row r="6" spans="1:7" s="53" customFormat="1" ht="13.2" x14ac:dyDescent="0.25">
      <c r="A6" s="48" t="s">
        <v>87</v>
      </c>
      <c r="B6" s="49">
        <v>1379.22</v>
      </c>
      <c r="C6" s="106">
        <v>301</v>
      </c>
      <c r="D6" s="90"/>
      <c r="E6" s="50">
        <v>294.18</v>
      </c>
      <c r="F6" s="50">
        <v>21.33</v>
      </c>
      <c r="G6" s="108">
        <f t="shared" si="0"/>
        <v>97.734219269102994</v>
      </c>
    </row>
    <row r="7" spans="1:7" s="53" customFormat="1" ht="13.2" x14ac:dyDescent="0.25">
      <c r="A7" s="48" t="s">
        <v>88</v>
      </c>
      <c r="B7" s="49">
        <v>1379.22</v>
      </c>
      <c r="C7" s="106">
        <v>301</v>
      </c>
      <c r="D7" s="90"/>
      <c r="E7" s="50">
        <v>294.18</v>
      </c>
      <c r="F7" s="50">
        <v>21.33</v>
      </c>
      <c r="G7" s="108">
        <f t="shared" si="0"/>
        <v>97.734219269102994</v>
      </c>
    </row>
    <row r="8" spans="1:7" s="53" customFormat="1" ht="13.2" x14ac:dyDescent="0.25">
      <c r="A8" s="48" t="s">
        <v>89</v>
      </c>
      <c r="B8" s="49">
        <v>91746.880000000005</v>
      </c>
      <c r="C8" s="106">
        <v>97998</v>
      </c>
      <c r="D8" s="89"/>
      <c r="E8" s="49">
        <v>93017.93</v>
      </c>
      <c r="F8" s="50">
        <v>101.39</v>
      </c>
      <c r="G8" s="108">
        <f t="shared" si="0"/>
        <v>94.918192208004243</v>
      </c>
    </row>
    <row r="9" spans="1:7" s="53" customFormat="1" ht="26.4" x14ac:dyDescent="0.25">
      <c r="A9" s="48" t="s">
        <v>90</v>
      </c>
      <c r="B9" s="49">
        <v>10732.4</v>
      </c>
      <c r="C9" s="106">
        <v>12770</v>
      </c>
      <c r="D9" s="89"/>
      <c r="E9" s="49">
        <v>13803</v>
      </c>
      <c r="F9" s="50">
        <v>128.61000000000001</v>
      </c>
      <c r="G9" s="108">
        <f t="shared" si="0"/>
        <v>108.08927173061863</v>
      </c>
    </row>
    <row r="10" spans="1:7" s="53" customFormat="1" ht="13.2" x14ac:dyDescent="0.25">
      <c r="A10" s="48" t="s">
        <v>91</v>
      </c>
      <c r="B10" s="49">
        <v>81014.48</v>
      </c>
      <c r="C10" s="106">
        <v>85227.7</v>
      </c>
      <c r="D10" s="89"/>
      <c r="E10" s="49">
        <v>79214.929999999993</v>
      </c>
      <c r="F10" s="50">
        <v>97.78</v>
      </c>
      <c r="G10" s="108">
        <f t="shared" si="0"/>
        <v>92.945051902139795</v>
      </c>
    </row>
    <row r="11" spans="1:7" s="53" customFormat="1" ht="13.2" x14ac:dyDescent="0.25">
      <c r="A11" s="48" t="s">
        <v>92</v>
      </c>
      <c r="B11" s="49">
        <v>867397.77</v>
      </c>
      <c r="C11" s="106">
        <v>1055438</v>
      </c>
      <c r="D11" s="89"/>
      <c r="E11" s="49">
        <v>991168.72</v>
      </c>
      <c r="F11" s="50">
        <v>114.27</v>
      </c>
      <c r="G11" s="108">
        <f t="shared" si="0"/>
        <v>93.910653207483534</v>
      </c>
    </row>
    <row r="12" spans="1:7" s="53" customFormat="1" ht="13.2" x14ac:dyDescent="0.25">
      <c r="A12" s="48" t="s">
        <v>93</v>
      </c>
      <c r="B12" s="49">
        <v>8406.49</v>
      </c>
      <c r="C12" s="106">
        <v>8603.0400000000009</v>
      </c>
      <c r="D12" s="89"/>
      <c r="E12" s="49">
        <v>11784.64</v>
      </c>
      <c r="F12" s="50">
        <v>140.19</v>
      </c>
      <c r="G12" s="108">
        <f t="shared" si="0"/>
        <v>136.98227603265821</v>
      </c>
    </row>
    <row r="13" spans="1:7" s="53" customFormat="1" ht="13.2" x14ac:dyDescent="0.25">
      <c r="A13" s="48" t="s">
        <v>94</v>
      </c>
      <c r="B13" s="49">
        <v>856977.96</v>
      </c>
      <c r="C13" s="106">
        <v>1042345</v>
      </c>
      <c r="D13" s="89"/>
      <c r="E13" s="49">
        <v>979384.08</v>
      </c>
      <c r="F13" s="50">
        <v>114.28</v>
      </c>
      <c r="G13" s="108">
        <f t="shared" si="0"/>
        <v>93.959685133041361</v>
      </c>
    </row>
    <row r="14" spans="1:7" s="53" customFormat="1" ht="13.2" x14ac:dyDescent="0.25">
      <c r="A14" s="48" t="s">
        <v>95</v>
      </c>
      <c r="B14" s="49">
        <v>2013.32</v>
      </c>
      <c r="C14" s="106">
        <v>4489.99</v>
      </c>
      <c r="D14" s="89"/>
      <c r="E14" s="51">
        <v>0</v>
      </c>
      <c r="F14" s="51"/>
      <c r="G14" s="108">
        <f t="shared" si="0"/>
        <v>0</v>
      </c>
    </row>
    <row r="15" spans="1:7" s="53" customFormat="1" ht="13.2" x14ac:dyDescent="0.25">
      <c r="A15" s="48" t="s">
        <v>96</v>
      </c>
      <c r="B15" s="49">
        <v>1050.8499999999999</v>
      </c>
      <c r="C15" s="106">
        <v>310</v>
      </c>
      <c r="D15" s="90"/>
      <c r="E15" s="50">
        <v>573.79999999999995</v>
      </c>
      <c r="F15" s="50">
        <v>54.6</v>
      </c>
      <c r="G15" s="108">
        <f t="shared" si="0"/>
        <v>185.09677419354838</v>
      </c>
    </row>
    <row r="16" spans="1:7" s="53" customFormat="1" ht="13.2" x14ac:dyDescent="0.25">
      <c r="A16" s="48" t="s">
        <v>97</v>
      </c>
      <c r="B16" s="49">
        <v>1050.8499999999999</v>
      </c>
      <c r="C16" s="106">
        <v>310</v>
      </c>
      <c r="D16" s="90"/>
      <c r="E16" s="50">
        <v>573.79999999999995</v>
      </c>
      <c r="F16" s="50">
        <v>54.6</v>
      </c>
      <c r="G16" s="108">
        <f t="shared" si="0"/>
        <v>185.09677419354838</v>
      </c>
    </row>
    <row r="17" spans="1:7" s="53" customFormat="1" ht="39.6" x14ac:dyDescent="0.25">
      <c r="A17" s="48" t="s">
        <v>98</v>
      </c>
      <c r="B17" s="51">
        <v>0</v>
      </c>
      <c r="C17" s="107">
        <v>170</v>
      </c>
      <c r="D17" s="91"/>
      <c r="E17" s="50">
        <v>172.5</v>
      </c>
      <c r="F17" s="51"/>
      <c r="G17" s="108">
        <f t="shared" si="0"/>
        <v>101.47058823529412</v>
      </c>
    </row>
    <row r="18" spans="1:7" s="53" customFormat="1" ht="26.4" x14ac:dyDescent="0.25">
      <c r="A18" s="48" t="s">
        <v>99</v>
      </c>
      <c r="B18" s="51">
        <v>0</v>
      </c>
      <c r="C18" s="107">
        <v>170</v>
      </c>
      <c r="D18" s="91"/>
      <c r="E18" s="50">
        <v>172.5</v>
      </c>
      <c r="F18" s="51"/>
      <c r="G18" s="108">
        <f t="shared" si="0"/>
        <v>101.47058823529412</v>
      </c>
    </row>
    <row r="19" spans="1:7" s="86" customFormat="1" ht="13.2" x14ac:dyDescent="0.25">
      <c r="A19" s="83" t="s">
        <v>42</v>
      </c>
      <c r="B19" s="87">
        <v>981033.78</v>
      </c>
      <c r="C19" s="105">
        <v>1179418</v>
      </c>
      <c r="D19" s="64"/>
      <c r="E19" s="87">
        <v>1114505.32</v>
      </c>
      <c r="F19" s="88">
        <v>113.61</v>
      </c>
      <c r="G19" s="110">
        <f t="shared" si="0"/>
        <v>94.496210842975103</v>
      </c>
    </row>
    <row r="20" spans="1:7" s="53" customFormat="1" ht="13.2" x14ac:dyDescent="0.25">
      <c r="A20" s="48" t="s">
        <v>85</v>
      </c>
      <c r="B20" s="49">
        <v>19459.060000000001</v>
      </c>
      <c r="C20" s="106">
        <v>25201</v>
      </c>
      <c r="D20" s="89"/>
      <c r="E20" s="49">
        <v>29463.9</v>
      </c>
      <c r="F20" s="50">
        <v>151.41</v>
      </c>
      <c r="G20" s="108">
        <f t="shared" si="0"/>
        <v>116.91559858735765</v>
      </c>
    </row>
    <row r="21" spans="1:7" s="53" customFormat="1" ht="13.2" x14ac:dyDescent="0.25">
      <c r="A21" s="48" t="s">
        <v>86</v>
      </c>
      <c r="B21" s="49">
        <v>19459.060000000001</v>
      </c>
      <c r="C21" s="106">
        <v>25201</v>
      </c>
      <c r="D21" s="89"/>
      <c r="E21" s="49">
        <v>29463.9</v>
      </c>
      <c r="F21" s="50">
        <v>151.41</v>
      </c>
      <c r="G21" s="108">
        <f t="shared" si="0"/>
        <v>116.91559858735765</v>
      </c>
    </row>
    <row r="22" spans="1:7" s="53" customFormat="1" ht="13.2" x14ac:dyDescent="0.25">
      <c r="A22" s="48" t="s">
        <v>87</v>
      </c>
      <c r="B22" s="50">
        <v>602.07000000000005</v>
      </c>
      <c r="C22" s="106">
        <v>1419.31</v>
      </c>
      <c r="D22" s="89"/>
      <c r="E22" s="49">
        <v>1412.49</v>
      </c>
      <c r="F22" s="50">
        <v>234.61</v>
      </c>
      <c r="G22" s="108">
        <f t="shared" si="0"/>
        <v>99.51948482008865</v>
      </c>
    </row>
    <row r="23" spans="1:7" s="53" customFormat="1" ht="13.2" x14ac:dyDescent="0.25">
      <c r="A23" s="48" t="s">
        <v>88</v>
      </c>
      <c r="B23" s="50">
        <v>260.91000000000003</v>
      </c>
      <c r="C23" s="106">
        <v>301</v>
      </c>
      <c r="D23" s="90"/>
      <c r="E23" s="50">
        <v>294.18</v>
      </c>
      <c r="F23" s="50">
        <v>112.75</v>
      </c>
      <c r="G23" s="108">
        <f t="shared" si="0"/>
        <v>97.734219269102994</v>
      </c>
    </row>
    <row r="24" spans="1:7" s="53" customFormat="1" ht="26.4" x14ac:dyDescent="0.25">
      <c r="A24" s="48" t="s">
        <v>100</v>
      </c>
      <c r="B24" s="50">
        <v>341.16</v>
      </c>
      <c r="C24" s="106">
        <v>1118.31</v>
      </c>
      <c r="D24" s="89"/>
      <c r="E24" s="49">
        <v>1118.31</v>
      </c>
      <c r="F24" s="50">
        <v>327.8</v>
      </c>
      <c r="G24" s="108">
        <f t="shared" si="0"/>
        <v>100</v>
      </c>
    </row>
    <row r="25" spans="1:7" s="53" customFormat="1" ht="13.2" x14ac:dyDescent="0.25">
      <c r="A25" s="48" t="s">
        <v>89</v>
      </c>
      <c r="B25" s="49">
        <v>90105.02</v>
      </c>
      <c r="C25" s="106">
        <v>101544</v>
      </c>
      <c r="D25" s="89"/>
      <c r="E25" s="49">
        <v>96990.44</v>
      </c>
      <c r="F25" s="50">
        <v>107.64</v>
      </c>
      <c r="G25" s="108">
        <f t="shared" si="0"/>
        <v>95.51567793271883</v>
      </c>
    </row>
    <row r="26" spans="1:7" s="53" customFormat="1" ht="26.4" x14ac:dyDescent="0.25">
      <c r="A26" s="48" t="s">
        <v>90</v>
      </c>
      <c r="B26" s="49">
        <v>7186.57</v>
      </c>
      <c r="C26" s="106">
        <v>12770</v>
      </c>
      <c r="D26" s="89"/>
      <c r="E26" s="49">
        <v>12405.11</v>
      </c>
      <c r="F26" s="50">
        <v>172.62</v>
      </c>
      <c r="G26" s="108">
        <f t="shared" si="0"/>
        <v>97.142599843382939</v>
      </c>
    </row>
    <row r="27" spans="1:7" s="53" customFormat="1" ht="13.2" x14ac:dyDescent="0.25">
      <c r="A27" s="48" t="s">
        <v>91</v>
      </c>
      <c r="B27" s="49">
        <v>81014.48</v>
      </c>
      <c r="C27" s="106">
        <v>85227.7</v>
      </c>
      <c r="D27" s="89"/>
      <c r="E27" s="49">
        <v>81039.5</v>
      </c>
      <c r="F27" s="50">
        <v>100.03</v>
      </c>
      <c r="G27" s="108">
        <f t="shared" si="0"/>
        <v>95.085869969505225</v>
      </c>
    </row>
    <row r="28" spans="1:7" s="53" customFormat="1" ht="13.2" x14ac:dyDescent="0.25">
      <c r="A28" s="48" t="s">
        <v>101</v>
      </c>
      <c r="B28" s="49">
        <v>1903.97</v>
      </c>
      <c r="C28" s="106">
        <v>3545.83</v>
      </c>
      <c r="D28" s="89"/>
      <c r="E28" s="49">
        <v>3545.83</v>
      </c>
      <c r="F28" s="50">
        <v>186.23</v>
      </c>
      <c r="G28" s="108">
        <f t="shared" si="0"/>
        <v>100</v>
      </c>
    </row>
    <row r="29" spans="1:7" s="53" customFormat="1" ht="13.2" x14ac:dyDescent="0.25">
      <c r="A29" s="48" t="s">
        <v>92</v>
      </c>
      <c r="B29" s="49">
        <v>867397.77</v>
      </c>
      <c r="C29" s="106">
        <v>1055438.53</v>
      </c>
      <c r="D29" s="89"/>
      <c r="E29" s="49">
        <v>1080964.33</v>
      </c>
      <c r="F29" s="50">
        <v>124.62</v>
      </c>
      <c r="G29" s="108">
        <f t="shared" si="0"/>
        <v>102.41850181459644</v>
      </c>
    </row>
    <row r="30" spans="1:7" s="53" customFormat="1" ht="13.2" x14ac:dyDescent="0.25">
      <c r="A30" s="48" t="s">
        <v>93</v>
      </c>
      <c r="B30" s="49">
        <v>8406.49</v>
      </c>
      <c r="C30" s="106">
        <v>8603.0400000000009</v>
      </c>
      <c r="D30" s="89"/>
      <c r="E30" s="49">
        <v>12847.39</v>
      </c>
      <c r="F30" s="50">
        <v>152.83000000000001</v>
      </c>
      <c r="G30" s="108">
        <f t="shared" si="0"/>
        <v>149.33546746266433</v>
      </c>
    </row>
    <row r="31" spans="1:7" s="53" customFormat="1" ht="13.2" x14ac:dyDescent="0.25">
      <c r="A31" s="48" t="s">
        <v>94</v>
      </c>
      <c r="B31" s="49">
        <v>856977.96</v>
      </c>
      <c r="C31" s="106">
        <v>1042345.5</v>
      </c>
      <c r="D31" s="89"/>
      <c r="E31" s="49">
        <v>1068116.94</v>
      </c>
      <c r="F31" s="50">
        <v>124.64</v>
      </c>
      <c r="G31" s="108">
        <f t="shared" si="0"/>
        <v>102.47244699574181</v>
      </c>
    </row>
    <row r="32" spans="1:7" s="53" customFormat="1" ht="13.2" x14ac:dyDescent="0.25">
      <c r="A32" s="48" t="s">
        <v>95</v>
      </c>
      <c r="B32" s="49">
        <v>2013.32</v>
      </c>
      <c r="C32" s="106">
        <v>4489.99</v>
      </c>
      <c r="D32" s="89"/>
      <c r="E32" s="51">
        <v>0</v>
      </c>
      <c r="F32" s="51"/>
      <c r="G32" s="108">
        <f t="shared" si="0"/>
        <v>0</v>
      </c>
    </row>
    <row r="33" spans="1:7" s="53" customFormat="1" ht="13.2" x14ac:dyDescent="0.25">
      <c r="A33" s="48" t="s">
        <v>96</v>
      </c>
      <c r="B33" s="49">
        <v>1216.69</v>
      </c>
      <c r="C33" s="106">
        <v>310</v>
      </c>
      <c r="D33" s="90"/>
      <c r="E33" s="50">
        <v>573.79999999999995</v>
      </c>
      <c r="F33" s="50">
        <v>47.16</v>
      </c>
      <c r="G33" s="108">
        <f t="shared" si="0"/>
        <v>185.09677419354838</v>
      </c>
    </row>
    <row r="34" spans="1:7" s="53" customFormat="1" ht="13.2" x14ac:dyDescent="0.25">
      <c r="A34" s="48" t="s">
        <v>97</v>
      </c>
      <c r="B34" s="49">
        <v>1050.8499999999999</v>
      </c>
      <c r="C34" s="106">
        <v>310</v>
      </c>
      <c r="D34" s="90"/>
      <c r="E34" s="50">
        <v>573.79999999999995</v>
      </c>
      <c r="F34" s="50">
        <v>54.6</v>
      </c>
      <c r="G34" s="108">
        <f t="shared" si="0"/>
        <v>185.09677419354838</v>
      </c>
    </row>
    <row r="35" spans="1:7" s="53" customFormat="1" ht="13.2" x14ac:dyDescent="0.25">
      <c r="A35" s="48" t="s">
        <v>102</v>
      </c>
      <c r="B35" s="50">
        <v>165.84</v>
      </c>
      <c r="C35" s="107">
        <v>0</v>
      </c>
      <c r="D35" s="91"/>
      <c r="E35" s="51">
        <v>0</v>
      </c>
      <c r="F35" s="51"/>
      <c r="G35" s="108"/>
    </row>
    <row r="36" spans="1:7" s="53" customFormat="1" ht="39.6" x14ac:dyDescent="0.25">
      <c r="A36" s="48" t="s">
        <v>98</v>
      </c>
      <c r="B36" s="51">
        <v>0</v>
      </c>
      <c r="C36" s="107">
        <v>170</v>
      </c>
      <c r="D36" s="91"/>
      <c r="E36" s="50">
        <v>172.5</v>
      </c>
      <c r="F36" s="51"/>
      <c r="G36" s="108">
        <f>E36/C36*100</f>
        <v>101.47058823529412</v>
      </c>
    </row>
    <row r="37" spans="1:7" s="53" customFormat="1" ht="26.4" x14ac:dyDescent="0.25">
      <c r="A37" s="48" t="s">
        <v>99</v>
      </c>
      <c r="B37" s="51">
        <v>0</v>
      </c>
      <c r="C37" s="107">
        <v>170</v>
      </c>
      <c r="D37" s="91"/>
      <c r="E37" s="50">
        <v>172.5</v>
      </c>
      <c r="F37" s="51"/>
      <c r="G37" s="108">
        <f>E37/C37*100</f>
        <v>101.47058823529412</v>
      </c>
    </row>
    <row r="38" spans="1:7" s="86" customFormat="1" ht="13.2" x14ac:dyDescent="0.25">
      <c r="A38" s="83" t="s">
        <v>83</v>
      </c>
      <c r="B38" s="87">
        <v>978780.61</v>
      </c>
      <c r="C38" s="105">
        <v>1184082</v>
      </c>
      <c r="D38" s="64"/>
      <c r="E38" s="87">
        <v>1209577.46</v>
      </c>
      <c r="F38" s="88">
        <v>123.58</v>
      </c>
      <c r="G38" s="111">
        <v>102.2</v>
      </c>
    </row>
  </sheetData>
  <mergeCells count="1">
    <mergeCell ref="A1:G1"/>
  </mergeCells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"/>
  <sheetViews>
    <sheetView workbookViewId="0">
      <selection activeCell="G38" sqref="G38"/>
    </sheetView>
  </sheetViews>
  <sheetFormatPr defaultRowHeight="9" x14ac:dyDescent="0.15"/>
  <cols>
    <col min="1" max="1" width="47.33203125" style="38" customWidth="1"/>
    <col min="2" max="2" width="26.88671875" style="38" customWidth="1"/>
    <col min="3" max="4" width="29" style="38" customWidth="1"/>
    <col min="5" max="5" width="26.88671875" style="38" customWidth="1"/>
    <col min="6" max="6" width="20.88671875" style="38" customWidth="1"/>
    <col min="7" max="7" width="21.33203125" style="38" customWidth="1"/>
    <col min="8" max="16384" width="8.88671875" style="38"/>
  </cols>
  <sheetData>
    <row r="1" spans="1:7" ht="26.4" customHeight="1" thickBot="1" x14ac:dyDescent="0.2">
      <c r="A1" s="121" t="s">
        <v>105</v>
      </c>
      <c r="B1" s="123"/>
      <c r="C1" s="123"/>
      <c r="D1" s="123"/>
      <c r="E1" s="123"/>
      <c r="F1" s="123"/>
      <c r="G1" s="123"/>
    </row>
    <row r="2" spans="1:7" s="52" customFormat="1" ht="23.4" customHeight="1" thickBot="1" x14ac:dyDescent="0.2">
      <c r="A2" s="39" t="s">
        <v>1</v>
      </c>
      <c r="B2" s="39" t="s">
        <v>142</v>
      </c>
      <c r="C2" s="39" t="s">
        <v>184</v>
      </c>
      <c r="D2" s="62" t="s">
        <v>130</v>
      </c>
      <c r="E2" s="39" t="s">
        <v>143</v>
      </c>
      <c r="F2" s="39" t="s">
        <v>140</v>
      </c>
      <c r="G2" s="39" t="s">
        <v>181</v>
      </c>
    </row>
    <row r="3" spans="1:7" s="86" customFormat="1" ht="13.2" x14ac:dyDescent="0.25">
      <c r="A3" s="83" t="s">
        <v>0</v>
      </c>
      <c r="B3" s="84"/>
      <c r="C3" s="84"/>
      <c r="D3" s="63"/>
      <c r="E3" s="84"/>
      <c r="F3" s="84"/>
      <c r="G3" s="85"/>
    </row>
    <row r="4" spans="1:7" s="86" customFormat="1" ht="13.2" x14ac:dyDescent="0.25">
      <c r="A4" s="96" t="s">
        <v>104</v>
      </c>
      <c r="B4" s="87">
        <v>978780.61</v>
      </c>
      <c r="C4" s="87">
        <v>1184082</v>
      </c>
      <c r="D4" s="64"/>
      <c r="E4" s="87">
        <v>1209577.46</v>
      </c>
      <c r="F4" s="88">
        <v>123.58</v>
      </c>
      <c r="G4" s="88">
        <v>102.15</v>
      </c>
    </row>
    <row r="5" spans="1:7" s="86" customFormat="1" ht="13.2" x14ac:dyDescent="0.25">
      <c r="A5" s="83" t="s">
        <v>83</v>
      </c>
      <c r="B5" s="87">
        <v>978780.61</v>
      </c>
      <c r="C5" s="87">
        <f>C4</f>
        <v>1184082</v>
      </c>
      <c r="D5" s="64"/>
      <c r="E5" s="87">
        <v>1209577.46</v>
      </c>
      <c r="F5" s="88">
        <v>123.58</v>
      </c>
      <c r="G5" s="88">
        <v>102.15</v>
      </c>
    </row>
  </sheetData>
  <mergeCells count="1">
    <mergeCell ref="A1:G1"/>
  </mergeCells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87"/>
  <sheetViews>
    <sheetView workbookViewId="0">
      <selection activeCell="E116" sqref="E116"/>
    </sheetView>
  </sheetViews>
  <sheetFormatPr defaultRowHeight="9" x14ac:dyDescent="0.15"/>
  <cols>
    <col min="1" max="1" width="81.33203125" style="38" customWidth="1"/>
    <col min="2" max="2" width="32.44140625" style="38" customWidth="1"/>
    <col min="3" max="4" width="31.21875" style="38" customWidth="1"/>
    <col min="5" max="5" width="29" style="38" customWidth="1"/>
    <col min="6" max="16384" width="8.88671875" style="38"/>
  </cols>
  <sheetData>
    <row r="1" spans="1:5" ht="27" customHeight="1" x14ac:dyDescent="0.15">
      <c r="A1" s="124" t="s">
        <v>128</v>
      </c>
      <c r="B1" s="124"/>
      <c r="C1" s="124"/>
      <c r="D1" s="124"/>
      <c r="E1" s="124"/>
    </row>
    <row r="2" spans="1:5" ht="36" customHeight="1" thickBot="1" x14ac:dyDescent="0.2">
      <c r="A2" s="124" t="s">
        <v>129</v>
      </c>
      <c r="B2" s="124"/>
      <c r="C2" s="124"/>
      <c r="D2" s="124"/>
      <c r="E2" s="124"/>
    </row>
    <row r="3" spans="1:5" s="52" customFormat="1" ht="23.4" customHeight="1" thickBot="1" x14ac:dyDescent="0.2">
      <c r="A3" s="39" t="s">
        <v>1</v>
      </c>
      <c r="B3" s="39" t="s">
        <v>182</v>
      </c>
      <c r="C3" s="62" t="s">
        <v>106</v>
      </c>
      <c r="D3" s="39" t="s">
        <v>107</v>
      </c>
      <c r="E3" s="39" t="s">
        <v>183</v>
      </c>
    </row>
    <row r="4" spans="1:5" s="53" customFormat="1" ht="13.2" x14ac:dyDescent="0.25">
      <c r="A4" s="40" t="s">
        <v>109</v>
      </c>
      <c r="B4" s="102">
        <v>1184082</v>
      </c>
      <c r="C4" s="64"/>
      <c r="D4" s="41">
        <v>1209577.46</v>
      </c>
      <c r="E4" s="110">
        <f t="shared" ref="E4:E33" si="0">D4/B4*100</f>
        <v>102.15318364775412</v>
      </c>
    </row>
    <row r="5" spans="1:5" s="53" customFormat="1" ht="13.2" x14ac:dyDescent="0.25">
      <c r="A5" s="40" t="s">
        <v>108</v>
      </c>
      <c r="B5" s="102">
        <f>B6+B7+B9+B11+B13+B15+B17+B19+B21+B24+B25+B26+B28</f>
        <v>1184081.8699999999</v>
      </c>
      <c r="C5" s="64"/>
      <c r="D5" s="41">
        <v>1209577.46</v>
      </c>
      <c r="E5" s="110">
        <f t="shared" si="0"/>
        <v>102.15319486312208</v>
      </c>
    </row>
    <row r="6" spans="1:5" s="53" customFormat="1" ht="13.2" x14ac:dyDescent="0.25">
      <c r="A6" s="48" t="s">
        <v>110</v>
      </c>
      <c r="B6" s="106">
        <v>25201</v>
      </c>
      <c r="C6" s="89"/>
      <c r="D6" s="49">
        <v>29463.9</v>
      </c>
      <c r="E6" s="108">
        <f t="shared" si="0"/>
        <v>116.91559858735765</v>
      </c>
    </row>
    <row r="7" spans="1:5" s="53" customFormat="1" ht="13.2" x14ac:dyDescent="0.25">
      <c r="A7" s="48" t="s">
        <v>111</v>
      </c>
      <c r="B7" s="106">
        <v>301</v>
      </c>
      <c r="C7" s="90"/>
      <c r="D7" s="50">
        <v>294.18</v>
      </c>
      <c r="E7" s="108">
        <f t="shared" si="0"/>
        <v>97.734219269102994</v>
      </c>
    </row>
    <row r="8" spans="1:5" s="53" customFormat="1" ht="13.2" x14ac:dyDescent="0.25">
      <c r="A8" s="48" t="s">
        <v>153</v>
      </c>
      <c r="B8" s="106">
        <v>301</v>
      </c>
      <c r="C8" s="90"/>
      <c r="D8" s="50">
        <v>294.18</v>
      </c>
      <c r="E8" s="108">
        <f t="shared" si="0"/>
        <v>97.734219269102994</v>
      </c>
    </row>
    <row r="9" spans="1:5" s="53" customFormat="1" ht="13.2" x14ac:dyDescent="0.25">
      <c r="A9" s="48" t="s">
        <v>112</v>
      </c>
      <c r="B9" s="106">
        <v>1118.31</v>
      </c>
      <c r="C9" s="89"/>
      <c r="D9" s="49">
        <v>1118.31</v>
      </c>
      <c r="E9" s="108">
        <f t="shared" si="0"/>
        <v>100</v>
      </c>
    </row>
    <row r="10" spans="1:5" s="53" customFormat="1" ht="13.2" x14ac:dyDescent="0.25">
      <c r="A10" s="48" t="s">
        <v>154</v>
      </c>
      <c r="B10" s="106">
        <v>1118.31</v>
      </c>
      <c r="C10" s="89"/>
      <c r="D10" s="49">
        <v>1118.31</v>
      </c>
      <c r="E10" s="108">
        <f t="shared" si="0"/>
        <v>100</v>
      </c>
    </row>
    <row r="11" spans="1:5" s="53" customFormat="1" ht="13.2" x14ac:dyDescent="0.25">
      <c r="A11" s="48" t="s">
        <v>113</v>
      </c>
      <c r="B11" s="106">
        <v>12770</v>
      </c>
      <c r="C11" s="89"/>
      <c r="D11" s="49">
        <v>12405.11</v>
      </c>
      <c r="E11" s="108">
        <f t="shared" si="0"/>
        <v>97.142599843382939</v>
      </c>
    </row>
    <row r="12" spans="1:5" s="53" customFormat="1" ht="13.2" x14ac:dyDescent="0.25">
      <c r="A12" s="48" t="s">
        <v>155</v>
      </c>
      <c r="B12" s="106">
        <v>12770</v>
      </c>
      <c r="C12" s="89"/>
      <c r="D12" s="49">
        <v>12405.11</v>
      </c>
      <c r="E12" s="108">
        <f t="shared" si="0"/>
        <v>97.142599843382939</v>
      </c>
    </row>
    <row r="13" spans="1:5" s="53" customFormat="1" ht="13.2" x14ac:dyDescent="0.25">
      <c r="A13" s="48" t="s">
        <v>114</v>
      </c>
      <c r="B13" s="106">
        <v>85227.7</v>
      </c>
      <c r="C13" s="89"/>
      <c r="D13" s="49">
        <v>81039.5</v>
      </c>
      <c r="E13" s="108">
        <f t="shared" si="0"/>
        <v>95.085869969505225</v>
      </c>
    </row>
    <row r="14" spans="1:5" s="53" customFormat="1" ht="13.2" x14ac:dyDescent="0.25">
      <c r="A14" s="48" t="s">
        <v>156</v>
      </c>
      <c r="B14" s="106">
        <v>85227.7</v>
      </c>
      <c r="C14" s="89"/>
      <c r="D14" s="49">
        <v>81039.5</v>
      </c>
      <c r="E14" s="108">
        <f t="shared" si="0"/>
        <v>95.085869969505225</v>
      </c>
    </row>
    <row r="15" spans="1:5" s="53" customFormat="1" ht="13.2" x14ac:dyDescent="0.25">
      <c r="A15" s="48" t="s">
        <v>115</v>
      </c>
      <c r="B15" s="106">
        <v>3545.83</v>
      </c>
      <c r="C15" s="89"/>
      <c r="D15" s="49">
        <v>3545.83</v>
      </c>
      <c r="E15" s="108">
        <f t="shared" si="0"/>
        <v>100</v>
      </c>
    </row>
    <row r="16" spans="1:5" s="53" customFormat="1" ht="13.8" customHeight="1" x14ac:dyDescent="0.25">
      <c r="A16" s="48" t="s">
        <v>157</v>
      </c>
      <c r="B16" s="106">
        <v>3545.83</v>
      </c>
      <c r="C16" s="89"/>
      <c r="D16" s="49">
        <v>3545.83</v>
      </c>
      <c r="E16" s="108">
        <f t="shared" si="0"/>
        <v>100</v>
      </c>
    </row>
    <row r="17" spans="1:5" s="53" customFormat="1" ht="13.2" x14ac:dyDescent="0.25">
      <c r="A17" s="48" t="s">
        <v>116</v>
      </c>
      <c r="B17" s="106">
        <v>3709.04</v>
      </c>
      <c r="C17" s="89"/>
      <c r="D17" s="51">
        <v>0</v>
      </c>
      <c r="E17" s="108">
        <f t="shared" si="0"/>
        <v>0</v>
      </c>
    </row>
    <row r="18" spans="1:5" s="53" customFormat="1" ht="13.2" x14ac:dyDescent="0.25">
      <c r="A18" s="48" t="s">
        <v>158</v>
      </c>
      <c r="B18" s="106">
        <v>3709.04</v>
      </c>
      <c r="C18" s="89"/>
      <c r="D18" s="51">
        <v>0</v>
      </c>
      <c r="E18" s="108">
        <f t="shared" si="0"/>
        <v>0</v>
      </c>
    </row>
    <row r="19" spans="1:5" s="53" customFormat="1" ht="13.2" x14ac:dyDescent="0.25">
      <c r="A19" s="48" t="s">
        <v>117</v>
      </c>
      <c r="B19" s="106">
        <v>4894</v>
      </c>
      <c r="C19" s="89"/>
      <c r="D19" s="49">
        <v>12847.39</v>
      </c>
      <c r="E19" s="108">
        <f t="shared" si="0"/>
        <v>262.51307723743361</v>
      </c>
    </row>
    <row r="20" spans="1:5" s="53" customFormat="1" ht="13.2" x14ac:dyDescent="0.25">
      <c r="A20" s="48" t="s">
        <v>159</v>
      </c>
      <c r="B20" s="106">
        <v>4894</v>
      </c>
      <c r="C20" s="89"/>
      <c r="D20" s="49">
        <v>12847.39</v>
      </c>
      <c r="E20" s="108">
        <f t="shared" si="0"/>
        <v>262.51307723743361</v>
      </c>
    </row>
    <row r="21" spans="1:5" s="53" customFormat="1" ht="13.2" x14ac:dyDescent="0.25">
      <c r="A21" s="48" t="s">
        <v>118</v>
      </c>
      <c r="B21" s="106">
        <v>1042345</v>
      </c>
      <c r="C21" s="89"/>
      <c r="D21" s="49">
        <v>1068116.94</v>
      </c>
      <c r="E21" s="108">
        <f t="shared" si="0"/>
        <v>102.47249615050677</v>
      </c>
    </row>
    <row r="22" spans="1:5" s="53" customFormat="1" ht="13.2" x14ac:dyDescent="0.25">
      <c r="A22" s="48" t="s">
        <v>160</v>
      </c>
      <c r="B22" s="106">
        <v>1042345</v>
      </c>
      <c r="C22" s="89"/>
      <c r="D22" s="49">
        <v>1068116.94</v>
      </c>
      <c r="E22" s="108">
        <f t="shared" si="0"/>
        <v>102.47249615050677</v>
      </c>
    </row>
    <row r="23" spans="1:5" s="53" customFormat="1" ht="13.2" x14ac:dyDescent="0.25">
      <c r="A23" s="48" t="s">
        <v>119</v>
      </c>
      <c r="B23" s="106">
        <v>4489.99</v>
      </c>
      <c r="C23" s="89"/>
      <c r="D23" s="51">
        <v>0</v>
      </c>
      <c r="E23" s="108">
        <f t="shared" si="0"/>
        <v>0</v>
      </c>
    </row>
    <row r="24" spans="1:5" s="53" customFormat="1" ht="13.2" x14ac:dyDescent="0.25">
      <c r="A24" s="48" t="s">
        <v>165</v>
      </c>
      <c r="B24" s="106">
        <v>3416.66</v>
      </c>
      <c r="C24" s="89"/>
      <c r="D24" s="51">
        <v>0</v>
      </c>
      <c r="E24" s="108">
        <f t="shared" si="0"/>
        <v>0</v>
      </c>
    </row>
    <row r="25" spans="1:5" s="53" customFormat="1" ht="13.2" x14ac:dyDescent="0.25">
      <c r="A25" s="48" t="s">
        <v>166</v>
      </c>
      <c r="B25" s="106">
        <v>1073.33</v>
      </c>
      <c r="C25" s="89"/>
      <c r="D25" s="51">
        <v>0</v>
      </c>
      <c r="E25" s="108">
        <f t="shared" si="0"/>
        <v>0</v>
      </c>
    </row>
    <row r="26" spans="1:5" s="53" customFormat="1" ht="13.2" x14ac:dyDescent="0.25">
      <c r="A26" s="48" t="s">
        <v>120</v>
      </c>
      <c r="B26" s="106">
        <v>310</v>
      </c>
      <c r="C26" s="90"/>
      <c r="D26" s="50">
        <v>573.79999999999995</v>
      </c>
      <c r="E26" s="108">
        <f t="shared" si="0"/>
        <v>185.09677419354838</v>
      </c>
    </row>
    <row r="27" spans="1:5" s="53" customFormat="1" ht="13.2" x14ac:dyDescent="0.25">
      <c r="A27" s="48" t="s">
        <v>163</v>
      </c>
      <c r="B27" s="106">
        <v>310</v>
      </c>
      <c r="C27" s="90"/>
      <c r="D27" s="50">
        <v>573.79999999999995</v>
      </c>
      <c r="E27" s="108">
        <f t="shared" si="0"/>
        <v>185.09677419354838</v>
      </c>
    </row>
    <row r="28" spans="1:5" s="53" customFormat="1" ht="13.2" x14ac:dyDescent="0.25">
      <c r="A28" s="48" t="s">
        <v>167</v>
      </c>
      <c r="B28" s="107">
        <v>170</v>
      </c>
      <c r="C28" s="91"/>
      <c r="D28" s="50">
        <v>172.5</v>
      </c>
      <c r="E28" s="108">
        <f t="shared" si="0"/>
        <v>101.47058823529412</v>
      </c>
    </row>
    <row r="29" spans="1:5" s="53" customFormat="1" ht="13.2" x14ac:dyDescent="0.25">
      <c r="A29" s="48" t="s">
        <v>168</v>
      </c>
      <c r="B29" s="107">
        <v>170</v>
      </c>
      <c r="C29" s="91"/>
      <c r="D29" s="50">
        <v>172.5</v>
      </c>
      <c r="E29" s="108">
        <f t="shared" si="0"/>
        <v>101.47058823529412</v>
      </c>
    </row>
    <row r="30" spans="1:5" s="53" customFormat="1" ht="13.2" x14ac:dyDescent="0.25">
      <c r="A30" s="47" t="s">
        <v>169</v>
      </c>
      <c r="B30" s="102">
        <v>2020</v>
      </c>
      <c r="C30" s="64"/>
      <c r="D30" s="41">
        <v>2020</v>
      </c>
      <c r="E30" s="110">
        <f t="shared" si="0"/>
        <v>100</v>
      </c>
    </row>
    <row r="31" spans="1:5" s="86" customFormat="1" ht="13.2" x14ac:dyDescent="0.25">
      <c r="A31" s="92" t="s">
        <v>122</v>
      </c>
      <c r="B31" s="105">
        <v>2020</v>
      </c>
      <c r="C31" s="64"/>
      <c r="D31" s="87">
        <v>2020</v>
      </c>
      <c r="E31" s="110">
        <f t="shared" si="0"/>
        <v>100</v>
      </c>
    </row>
    <row r="32" spans="1:5" s="53" customFormat="1" ht="13.2" x14ac:dyDescent="0.25">
      <c r="A32" s="48" t="s">
        <v>110</v>
      </c>
      <c r="B32" s="106">
        <v>1840</v>
      </c>
      <c r="C32" s="89"/>
      <c r="D32" s="49">
        <v>1840</v>
      </c>
      <c r="E32" s="108">
        <f t="shared" si="0"/>
        <v>100</v>
      </c>
    </row>
    <row r="33" spans="1:5" s="53" customFormat="1" ht="13.2" x14ac:dyDescent="0.25">
      <c r="A33" s="93" t="s">
        <v>52</v>
      </c>
      <c r="B33" s="106">
        <v>1840</v>
      </c>
      <c r="C33" s="89"/>
      <c r="D33" s="49">
        <v>1840</v>
      </c>
      <c r="E33" s="108">
        <f t="shared" si="0"/>
        <v>100</v>
      </c>
    </row>
    <row r="34" spans="1:5" s="53" customFormat="1" ht="13.2" x14ac:dyDescent="0.25">
      <c r="A34" s="54" t="s">
        <v>54</v>
      </c>
      <c r="B34" s="107"/>
      <c r="C34" s="91"/>
      <c r="D34" s="50">
        <v>239.98</v>
      </c>
      <c r="E34" s="51"/>
    </row>
    <row r="35" spans="1:5" s="53" customFormat="1" ht="13.2" x14ac:dyDescent="0.25">
      <c r="A35" s="54" t="s">
        <v>60</v>
      </c>
      <c r="B35" s="107"/>
      <c r="C35" s="91"/>
      <c r="D35" s="50">
        <v>238.81</v>
      </c>
      <c r="E35" s="51"/>
    </row>
    <row r="36" spans="1:5" s="53" customFormat="1" ht="13.2" x14ac:dyDescent="0.25">
      <c r="A36" s="54" t="s">
        <v>63</v>
      </c>
      <c r="B36" s="107"/>
      <c r="C36" s="91"/>
      <c r="D36" s="50">
        <v>236.24</v>
      </c>
      <c r="E36" s="51"/>
    </row>
    <row r="37" spans="1:5" s="53" customFormat="1" ht="13.2" x14ac:dyDescent="0.25">
      <c r="A37" s="54" t="s">
        <v>131</v>
      </c>
      <c r="B37" s="107"/>
      <c r="C37" s="91"/>
      <c r="D37" s="49">
        <v>1035</v>
      </c>
      <c r="E37" s="51"/>
    </row>
    <row r="38" spans="1:5" s="53" customFormat="1" ht="13.2" x14ac:dyDescent="0.25">
      <c r="A38" s="54" t="s">
        <v>134</v>
      </c>
      <c r="B38" s="107"/>
      <c r="C38" s="91"/>
      <c r="D38" s="50">
        <v>89.97</v>
      </c>
      <c r="E38" s="51"/>
    </row>
    <row r="39" spans="1:5" s="53" customFormat="1" ht="13.2" x14ac:dyDescent="0.25">
      <c r="A39" s="48" t="s">
        <v>118</v>
      </c>
      <c r="B39" s="106">
        <v>180</v>
      </c>
      <c r="C39" s="90"/>
      <c r="D39" s="50">
        <v>180</v>
      </c>
      <c r="E39" s="108">
        <f>D39/B39*100</f>
        <v>100</v>
      </c>
    </row>
    <row r="40" spans="1:5" s="53" customFormat="1" ht="13.2" x14ac:dyDescent="0.25">
      <c r="A40" s="48" t="s">
        <v>160</v>
      </c>
      <c r="B40" s="106">
        <v>180</v>
      </c>
      <c r="C40" s="90"/>
      <c r="D40" s="50">
        <v>180</v>
      </c>
      <c r="E40" s="108">
        <f>D40/B40*100</f>
        <v>100</v>
      </c>
    </row>
    <row r="41" spans="1:5" s="53" customFormat="1" ht="13.2" x14ac:dyDescent="0.25">
      <c r="A41" s="93" t="s">
        <v>52</v>
      </c>
      <c r="B41" s="106">
        <v>180</v>
      </c>
      <c r="C41" s="90"/>
      <c r="D41" s="50">
        <v>180</v>
      </c>
      <c r="E41" s="108">
        <f>D41/B41*100</f>
        <v>100</v>
      </c>
    </row>
    <row r="42" spans="1:5" s="53" customFormat="1" ht="13.2" x14ac:dyDescent="0.25">
      <c r="A42" s="54" t="s">
        <v>54</v>
      </c>
      <c r="B42" s="107"/>
      <c r="C42" s="91"/>
      <c r="D42" s="50">
        <v>180</v>
      </c>
      <c r="E42" s="51"/>
    </row>
    <row r="43" spans="1:5" s="53" customFormat="1" ht="13.2" x14ac:dyDescent="0.25">
      <c r="A43" s="47" t="s">
        <v>170</v>
      </c>
      <c r="B43" s="102">
        <v>1138608.3899999999</v>
      </c>
      <c r="C43" s="64"/>
      <c r="D43" s="41">
        <v>1165379.67</v>
      </c>
      <c r="E43" s="110">
        <f>D43/B43*100</f>
        <v>102.35122806358383</v>
      </c>
    </row>
    <row r="44" spans="1:5" s="86" customFormat="1" ht="13.2" x14ac:dyDescent="0.25">
      <c r="A44" s="92" t="s">
        <v>123</v>
      </c>
      <c r="B44" s="105">
        <v>1138608.3899999999</v>
      </c>
      <c r="C44" s="64"/>
      <c r="D44" s="87">
        <v>1165379.67</v>
      </c>
      <c r="E44" s="110">
        <f>D44/B44*100</f>
        <v>102.35122806358383</v>
      </c>
    </row>
    <row r="45" spans="1:5" s="53" customFormat="1" ht="13.2" x14ac:dyDescent="0.25">
      <c r="A45" s="48" t="s">
        <v>110</v>
      </c>
      <c r="B45" s="106">
        <v>5800</v>
      </c>
      <c r="C45" s="89"/>
      <c r="D45" s="49">
        <v>10063.25</v>
      </c>
      <c r="E45" s="108">
        <f>D45/B45*100</f>
        <v>173.50431034482759</v>
      </c>
    </row>
    <row r="46" spans="1:5" s="53" customFormat="1" ht="13.2" x14ac:dyDescent="0.25">
      <c r="A46" s="93" t="s">
        <v>52</v>
      </c>
      <c r="B46" s="106">
        <v>5800</v>
      </c>
      <c r="C46" s="89"/>
      <c r="D46" s="49">
        <v>10063.25</v>
      </c>
      <c r="E46" s="108">
        <f>D46/B46*100</f>
        <v>173.50431034482759</v>
      </c>
    </row>
    <row r="47" spans="1:5" s="53" customFormat="1" ht="13.2" x14ac:dyDescent="0.25">
      <c r="A47" s="54" t="s">
        <v>55</v>
      </c>
      <c r="B47" s="107"/>
      <c r="C47" s="91"/>
      <c r="D47" s="49">
        <v>2300.25</v>
      </c>
      <c r="E47" s="51"/>
    </row>
    <row r="48" spans="1:5" s="53" customFormat="1" ht="13.2" x14ac:dyDescent="0.25">
      <c r="A48" s="54" t="s">
        <v>62</v>
      </c>
      <c r="B48" s="107"/>
      <c r="C48" s="91"/>
      <c r="D48" s="49">
        <v>2479.75</v>
      </c>
      <c r="E48" s="51"/>
    </row>
    <row r="49" spans="1:5" s="53" customFormat="1" ht="13.2" x14ac:dyDescent="0.25">
      <c r="A49" s="54" t="s">
        <v>65</v>
      </c>
      <c r="B49" s="107"/>
      <c r="C49" s="91"/>
      <c r="D49" s="49">
        <v>5283.25</v>
      </c>
      <c r="E49" s="51"/>
    </row>
    <row r="50" spans="1:5" s="53" customFormat="1" ht="13.2" x14ac:dyDescent="0.25">
      <c r="A50" s="48" t="s">
        <v>111</v>
      </c>
      <c r="B50" s="106">
        <v>301</v>
      </c>
      <c r="C50" s="90"/>
      <c r="D50" s="50">
        <v>294.18</v>
      </c>
      <c r="E50" s="108">
        <f>D50/B50*100</f>
        <v>97.734219269102994</v>
      </c>
    </row>
    <row r="51" spans="1:5" s="53" customFormat="1" ht="13.2" x14ac:dyDescent="0.25">
      <c r="A51" s="48" t="s">
        <v>153</v>
      </c>
      <c r="B51" s="106">
        <v>301</v>
      </c>
      <c r="C51" s="90"/>
      <c r="D51" s="50">
        <v>294.18</v>
      </c>
      <c r="E51" s="108">
        <f>D51/B51*100</f>
        <v>97.734219269102994</v>
      </c>
    </row>
    <row r="52" spans="1:5" s="53" customFormat="1" ht="13.2" x14ac:dyDescent="0.25">
      <c r="A52" s="93" t="s">
        <v>52</v>
      </c>
      <c r="B52" s="106">
        <v>291</v>
      </c>
      <c r="C52" s="90"/>
      <c r="D52" s="50">
        <v>290.3</v>
      </c>
      <c r="E52" s="108">
        <f>D52/B52*100</f>
        <v>99.7594501718213</v>
      </c>
    </row>
    <row r="53" spans="1:5" s="53" customFormat="1" ht="13.2" x14ac:dyDescent="0.25">
      <c r="A53" s="54" t="s">
        <v>62</v>
      </c>
      <c r="B53" s="107"/>
      <c r="C53" s="91"/>
      <c r="D53" s="50">
        <v>288</v>
      </c>
      <c r="E53" s="51"/>
    </row>
    <row r="54" spans="1:5" s="53" customFormat="1" ht="13.2" x14ac:dyDescent="0.25">
      <c r="A54" s="54" t="s">
        <v>75</v>
      </c>
      <c r="B54" s="107"/>
      <c r="C54" s="91"/>
      <c r="D54" s="50">
        <v>2.2999999999999998</v>
      </c>
      <c r="E54" s="51"/>
    </row>
    <row r="55" spans="1:5" s="53" customFormat="1" ht="13.2" x14ac:dyDescent="0.25">
      <c r="A55" s="93" t="s">
        <v>76</v>
      </c>
      <c r="B55" s="106">
        <v>10</v>
      </c>
      <c r="C55" s="90"/>
      <c r="D55" s="50">
        <v>3.88</v>
      </c>
      <c r="E55" s="108">
        <f>D55/B55*100</f>
        <v>38.800000000000004</v>
      </c>
    </row>
    <row r="56" spans="1:5" s="53" customFormat="1" ht="13.2" x14ac:dyDescent="0.25">
      <c r="A56" s="54" t="s">
        <v>78</v>
      </c>
      <c r="B56" s="107"/>
      <c r="C56" s="91"/>
      <c r="D56" s="50">
        <v>3.88</v>
      </c>
      <c r="E56" s="51"/>
    </row>
    <row r="57" spans="1:5" s="53" customFormat="1" ht="13.2" x14ac:dyDescent="0.25">
      <c r="A57" s="48" t="s">
        <v>112</v>
      </c>
      <c r="B57" s="106">
        <v>1118.31</v>
      </c>
      <c r="C57" s="89"/>
      <c r="D57" s="49">
        <v>1118.31</v>
      </c>
      <c r="E57" s="108">
        <f>D57/B57*100</f>
        <v>100</v>
      </c>
    </row>
    <row r="58" spans="1:5" s="53" customFormat="1" ht="13.2" x14ac:dyDescent="0.25">
      <c r="A58" s="48" t="s">
        <v>154</v>
      </c>
      <c r="B58" s="106">
        <v>1118.31</v>
      </c>
      <c r="C58" s="89"/>
      <c r="D58" s="49">
        <v>1118.31</v>
      </c>
      <c r="E58" s="108">
        <f>D58/B58*100</f>
        <v>100</v>
      </c>
    </row>
    <row r="59" spans="1:5" s="53" customFormat="1" ht="13.2" x14ac:dyDescent="0.25">
      <c r="A59" s="93" t="s">
        <v>52</v>
      </c>
      <c r="B59" s="106">
        <v>1118.31</v>
      </c>
      <c r="C59" s="89"/>
      <c r="D59" s="49">
        <v>1118.31</v>
      </c>
      <c r="E59" s="108">
        <f>D59/B59*100</f>
        <v>100</v>
      </c>
    </row>
    <row r="60" spans="1:5" s="53" customFormat="1" ht="13.2" x14ac:dyDescent="0.25">
      <c r="A60" s="54" t="s">
        <v>131</v>
      </c>
      <c r="B60" s="107"/>
      <c r="C60" s="91"/>
      <c r="D60" s="50">
        <v>950</v>
      </c>
      <c r="E60" s="51"/>
    </row>
    <row r="61" spans="1:5" s="53" customFormat="1" ht="13.2" x14ac:dyDescent="0.25">
      <c r="A61" s="54" t="s">
        <v>75</v>
      </c>
      <c r="B61" s="107"/>
      <c r="C61" s="91"/>
      <c r="D61" s="50">
        <v>168.31</v>
      </c>
      <c r="E61" s="51"/>
    </row>
    <row r="62" spans="1:5" s="53" customFormat="1" ht="13.2" x14ac:dyDescent="0.25">
      <c r="A62" s="48" t="s">
        <v>113</v>
      </c>
      <c r="B62" s="106">
        <v>4370</v>
      </c>
      <c r="C62" s="89"/>
      <c r="D62" s="49">
        <v>5286.21</v>
      </c>
      <c r="E62" s="108">
        <f>D62/B62*100</f>
        <v>120.96590389016018</v>
      </c>
    </row>
    <row r="63" spans="1:5" s="53" customFormat="1" ht="13.2" x14ac:dyDescent="0.25">
      <c r="A63" s="48" t="s">
        <v>155</v>
      </c>
      <c r="B63" s="106">
        <v>4370</v>
      </c>
      <c r="C63" s="89"/>
      <c r="D63" s="49">
        <v>5286.21</v>
      </c>
      <c r="E63" s="108">
        <f>D63/B63*100</f>
        <v>120.96590389016018</v>
      </c>
    </row>
    <row r="64" spans="1:5" s="53" customFormat="1" ht="13.2" x14ac:dyDescent="0.25">
      <c r="A64" s="93" t="s">
        <v>52</v>
      </c>
      <c r="B64" s="106">
        <v>4370</v>
      </c>
      <c r="C64" s="89"/>
      <c r="D64" s="49">
        <v>5262.66</v>
      </c>
      <c r="E64" s="108">
        <f>D64/B64*100</f>
        <v>120.42700228832952</v>
      </c>
    </row>
    <row r="65" spans="1:5" s="53" customFormat="1" ht="13.2" x14ac:dyDescent="0.25">
      <c r="A65" s="54" t="s">
        <v>60</v>
      </c>
      <c r="B65" s="107"/>
      <c r="C65" s="91"/>
      <c r="D65" s="49">
        <v>5222.0200000000004</v>
      </c>
      <c r="E65" s="51"/>
    </row>
    <row r="66" spans="1:5" s="53" customFormat="1" ht="13.2" x14ac:dyDescent="0.25">
      <c r="A66" s="54" t="s">
        <v>131</v>
      </c>
      <c r="B66" s="107"/>
      <c r="C66" s="91"/>
      <c r="D66" s="50">
        <v>40.64</v>
      </c>
      <c r="E66" s="51"/>
    </row>
    <row r="67" spans="1:5" s="53" customFormat="1" ht="13.2" x14ac:dyDescent="0.25">
      <c r="A67" s="93" t="s">
        <v>76</v>
      </c>
      <c r="B67" s="107"/>
      <c r="C67" s="91"/>
      <c r="D67" s="50">
        <v>23.55</v>
      </c>
      <c r="E67" s="51"/>
    </row>
    <row r="68" spans="1:5" s="53" customFormat="1" ht="13.2" x14ac:dyDescent="0.25">
      <c r="A68" s="54" t="s">
        <v>78</v>
      </c>
      <c r="B68" s="107"/>
      <c r="C68" s="91"/>
      <c r="D68" s="50">
        <v>23.55</v>
      </c>
      <c r="E68" s="51"/>
    </row>
    <row r="69" spans="1:5" s="53" customFormat="1" ht="13.2" x14ac:dyDescent="0.25">
      <c r="A69" s="48" t="s">
        <v>114</v>
      </c>
      <c r="B69" s="106">
        <v>84763.25</v>
      </c>
      <c r="C69" s="89"/>
      <c r="D69" s="49">
        <v>80575.05</v>
      </c>
      <c r="E69" s="108">
        <f>D69/B69*100</f>
        <v>95.058943586990836</v>
      </c>
    </row>
    <row r="70" spans="1:5" s="53" customFormat="1" ht="13.2" x14ac:dyDescent="0.25">
      <c r="A70" s="48" t="s">
        <v>156</v>
      </c>
      <c r="B70" s="106">
        <v>84763.25</v>
      </c>
      <c r="C70" s="89"/>
      <c r="D70" s="49">
        <v>80575.05</v>
      </c>
      <c r="E70" s="108">
        <f>D70/B70*100</f>
        <v>95.058943586990836</v>
      </c>
    </row>
    <row r="71" spans="1:5" s="53" customFormat="1" ht="13.2" x14ac:dyDescent="0.25">
      <c r="A71" s="93" t="s">
        <v>52</v>
      </c>
      <c r="B71" s="106">
        <v>84513.23</v>
      </c>
      <c r="C71" s="89"/>
      <c r="D71" s="49">
        <v>80329.64</v>
      </c>
      <c r="E71" s="108">
        <f>D71/B71*100</f>
        <v>95.049780963288228</v>
      </c>
    </row>
    <row r="72" spans="1:5" s="53" customFormat="1" ht="13.2" x14ac:dyDescent="0.25">
      <c r="A72" s="54" t="s">
        <v>54</v>
      </c>
      <c r="B72" s="107"/>
      <c r="C72" s="91"/>
      <c r="D72" s="49">
        <v>4644.93</v>
      </c>
      <c r="E72" s="51"/>
    </row>
    <row r="73" spans="1:5" s="53" customFormat="1" ht="13.2" x14ac:dyDescent="0.25">
      <c r="A73" s="54" t="s">
        <v>55</v>
      </c>
      <c r="B73" s="107"/>
      <c r="C73" s="91"/>
      <c r="D73" s="49">
        <v>21226.93</v>
      </c>
      <c r="E73" s="51"/>
    </row>
    <row r="74" spans="1:5" s="53" customFormat="1" ht="13.2" x14ac:dyDescent="0.25">
      <c r="A74" s="54" t="s">
        <v>56</v>
      </c>
      <c r="B74" s="107"/>
      <c r="C74" s="91"/>
      <c r="D74" s="50">
        <v>953.91</v>
      </c>
      <c r="E74" s="51"/>
    </row>
    <row r="75" spans="1:5" s="53" customFormat="1" ht="13.2" x14ac:dyDescent="0.25">
      <c r="A75" s="54" t="s">
        <v>57</v>
      </c>
      <c r="B75" s="107"/>
      <c r="C75" s="91"/>
      <c r="D75" s="50">
        <v>281</v>
      </c>
      <c r="E75" s="51"/>
    </row>
    <row r="76" spans="1:5" s="53" customFormat="1" ht="13.2" x14ac:dyDescent="0.25">
      <c r="A76" s="54" t="s">
        <v>59</v>
      </c>
      <c r="B76" s="107"/>
      <c r="C76" s="91"/>
      <c r="D76" s="49">
        <v>6096.21</v>
      </c>
      <c r="E76" s="51"/>
    </row>
    <row r="77" spans="1:5" s="53" customFormat="1" ht="13.2" x14ac:dyDescent="0.25">
      <c r="A77" s="54" t="s">
        <v>60</v>
      </c>
      <c r="B77" s="107"/>
      <c r="C77" s="91"/>
      <c r="D77" s="49">
        <v>2299.88</v>
      </c>
      <c r="E77" s="51"/>
    </row>
    <row r="78" spans="1:5" s="53" customFormat="1" ht="13.2" x14ac:dyDescent="0.25">
      <c r="A78" s="54" t="s">
        <v>61</v>
      </c>
      <c r="B78" s="107"/>
      <c r="C78" s="91"/>
      <c r="D78" s="49">
        <v>11050.37</v>
      </c>
      <c r="E78" s="51"/>
    </row>
    <row r="79" spans="1:5" s="53" customFormat="1" ht="13.2" x14ac:dyDescent="0.25">
      <c r="A79" s="54" t="s">
        <v>62</v>
      </c>
      <c r="B79" s="107"/>
      <c r="C79" s="91"/>
      <c r="D79" s="49">
        <v>1997.56</v>
      </c>
      <c r="E79" s="51"/>
    </row>
    <row r="80" spans="1:5" s="53" customFormat="1" ht="13.2" x14ac:dyDescent="0.25">
      <c r="A80" s="54" t="s">
        <v>63</v>
      </c>
      <c r="B80" s="107"/>
      <c r="C80" s="91"/>
      <c r="D80" s="50">
        <v>294.5</v>
      </c>
      <c r="E80" s="51"/>
    </row>
    <row r="81" spans="1:5" s="53" customFormat="1" ht="13.2" x14ac:dyDescent="0.25">
      <c r="A81" s="54" t="s">
        <v>147</v>
      </c>
      <c r="B81" s="107"/>
      <c r="C81" s="91"/>
      <c r="D81" s="50">
        <v>171.15</v>
      </c>
      <c r="E81" s="51"/>
    </row>
    <row r="82" spans="1:5" s="53" customFormat="1" ht="13.2" x14ac:dyDescent="0.25">
      <c r="A82" s="54" t="s">
        <v>131</v>
      </c>
      <c r="B82" s="107"/>
      <c r="C82" s="91"/>
      <c r="D82" s="49">
        <v>1384.82</v>
      </c>
      <c r="E82" s="51"/>
    </row>
    <row r="83" spans="1:5" s="53" customFormat="1" ht="13.2" x14ac:dyDescent="0.25">
      <c r="A83" s="54" t="s">
        <v>65</v>
      </c>
      <c r="B83" s="107"/>
      <c r="C83" s="91"/>
      <c r="D83" s="49">
        <v>5423.16</v>
      </c>
      <c r="E83" s="51"/>
    </row>
    <row r="84" spans="1:5" s="53" customFormat="1" ht="13.2" x14ac:dyDescent="0.25">
      <c r="A84" s="54" t="s">
        <v>67</v>
      </c>
      <c r="B84" s="107"/>
      <c r="C84" s="91"/>
      <c r="D84" s="49">
        <v>6482.64</v>
      </c>
      <c r="E84" s="51"/>
    </row>
    <row r="85" spans="1:5" s="53" customFormat="1" ht="13.2" x14ac:dyDescent="0.25">
      <c r="A85" s="54" t="s">
        <v>68</v>
      </c>
      <c r="B85" s="107"/>
      <c r="C85" s="91"/>
      <c r="D85" s="49">
        <v>9026.34</v>
      </c>
      <c r="E85" s="51"/>
    </row>
    <row r="86" spans="1:5" s="53" customFormat="1" ht="13.2" x14ac:dyDescent="0.25">
      <c r="A86" s="54" t="s">
        <v>132</v>
      </c>
      <c r="B86" s="107"/>
      <c r="C86" s="91"/>
      <c r="D86" s="49">
        <v>1576.34</v>
      </c>
      <c r="E86" s="51"/>
    </row>
    <row r="87" spans="1:5" s="53" customFormat="1" ht="13.2" x14ac:dyDescent="0.25">
      <c r="A87" s="54" t="s">
        <v>69</v>
      </c>
      <c r="B87" s="107"/>
      <c r="C87" s="91"/>
      <c r="D87" s="49">
        <v>1525</v>
      </c>
      <c r="E87" s="51"/>
    </row>
    <row r="88" spans="1:5" s="53" customFormat="1" ht="13.2" x14ac:dyDescent="0.25">
      <c r="A88" s="54" t="s">
        <v>70</v>
      </c>
      <c r="B88" s="107"/>
      <c r="C88" s="91"/>
      <c r="D88" s="49">
        <v>3300.62</v>
      </c>
      <c r="E88" s="51"/>
    </row>
    <row r="89" spans="1:5" s="53" customFormat="1" ht="13.2" x14ac:dyDescent="0.25">
      <c r="A89" s="54" t="s">
        <v>71</v>
      </c>
      <c r="B89" s="107"/>
      <c r="C89" s="91"/>
      <c r="D89" s="49">
        <v>1797.61</v>
      </c>
      <c r="E89" s="51"/>
    </row>
    <row r="90" spans="1:5" s="53" customFormat="1" ht="13.2" x14ac:dyDescent="0.25">
      <c r="A90" s="54" t="s">
        <v>73</v>
      </c>
      <c r="B90" s="107"/>
      <c r="C90" s="91"/>
      <c r="D90" s="50">
        <v>142.61000000000001</v>
      </c>
      <c r="E90" s="51"/>
    </row>
    <row r="91" spans="1:5" s="53" customFormat="1" ht="13.2" x14ac:dyDescent="0.25">
      <c r="A91" s="54" t="s">
        <v>74</v>
      </c>
      <c r="B91" s="107"/>
      <c r="C91" s="91"/>
      <c r="D91" s="50">
        <v>40</v>
      </c>
      <c r="E91" s="51"/>
    </row>
    <row r="92" spans="1:5" s="53" customFormat="1" ht="13.2" x14ac:dyDescent="0.25">
      <c r="A92" s="54" t="s">
        <v>135</v>
      </c>
      <c r="B92" s="107"/>
      <c r="C92" s="91"/>
      <c r="D92" s="50">
        <v>114.68</v>
      </c>
      <c r="E92" s="51"/>
    </row>
    <row r="93" spans="1:5" s="53" customFormat="1" ht="13.2" x14ac:dyDescent="0.25">
      <c r="A93" s="54" t="s">
        <v>75</v>
      </c>
      <c r="B93" s="107"/>
      <c r="C93" s="91"/>
      <c r="D93" s="50">
        <v>499.38</v>
      </c>
      <c r="E93" s="51"/>
    </row>
    <row r="94" spans="1:5" s="53" customFormat="1" ht="13.2" x14ac:dyDescent="0.25">
      <c r="A94" s="93" t="s">
        <v>76</v>
      </c>
      <c r="B94" s="106">
        <v>250.02</v>
      </c>
      <c r="C94" s="90"/>
      <c r="D94" s="50">
        <v>245.41</v>
      </c>
      <c r="E94" s="108">
        <f>D94/B94*100</f>
        <v>98.156147508199339</v>
      </c>
    </row>
    <row r="95" spans="1:5" s="53" customFormat="1" ht="13.2" x14ac:dyDescent="0.25">
      <c r="A95" s="54" t="s">
        <v>78</v>
      </c>
      <c r="B95" s="107"/>
      <c r="C95" s="91"/>
      <c r="D95" s="50">
        <v>245.41</v>
      </c>
      <c r="E95" s="51"/>
    </row>
    <row r="96" spans="1:5" s="53" customFormat="1" ht="13.2" x14ac:dyDescent="0.25">
      <c r="A96" s="48" t="s">
        <v>115</v>
      </c>
      <c r="B96" s="106">
        <v>3545.83</v>
      </c>
      <c r="C96" s="89"/>
      <c r="D96" s="49">
        <v>3545.83</v>
      </c>
      <c r="E96" s="108">
        <f>D96/B96*100</f>
        <v>100</v>
      </c>
    </row>
    <row r="97" spans="1:5" s="53" customFormat="1" ht="13.2" x14ac:dyDescent="0.25">
      <c r="A97" s="48" t="s">
        <v>157</v>
      </c>
      <c r="B97" s="106">
        <v>3545.83</v>
      </c>
      <c r="C97" s="89"/>
      <c r="D97" s="49">
        <v>3545.83</v>
      </c>
      <c r="E97" s="108">
        <f>D97/B97*100</f>
        <v>100</v>
      </c>
    </row>
    <row r="98" spans="1:5" s="53" customFormat="1" ht="13.2" x14ac:dyDescent="0.25">
      <c r="A98" s="93" t="s">
        <v>52</v>
      </c>
      <c r="B98" s="106">
        <v>3545.83</v>
      </c>
      <c r="C98" s="89"/>
      <c r="D98" s="49">
        <v>3545.83</v>
      </c>
      <c r="E98" s="108">
        <f>D98/B98*100</f>
        <v>100</v>
      </c>
    </row>
    <row r="99" spans="1:5" s="53" customFormat="1" ht="13.2" x14ac:dyDescent="0.25">
      <c r="A99" s="54" t="s">
        <v>60</v>
      </c>
      <c r="B99" s="107"/>
      <c r="C99" s="91"/>
      <c r="D99" s="49">
        <v>3356.14</v>
      </c>
      <c r="E99" s="51"/>
    </row>
    <row r="100" spans="1:5" s="53" customFormat="1" ht="13.2" x14ac:dyDescent="0.25">
      <c r="A100" s="54" t="s">
        <v>75</v>
      </c>
      <c r="B100" s="107"/>
      <c r="C100" s="91"/>
      <c r="D100" s="50">
        <v>189.69</v>
      </c>
      <c r="E100" s="51"/>
    </row>
    <row r="101" spans="1:5" s="53" customFormat="1" ht="13.2" x14ac:dyDescent="0.25">
      <c r="A101" s="48" t="s">
        <v>118</v>
      </c>
      <c r="B101" s="106">
        <v>1038410</v>
      </c>
      <c r="C101" s="89"/>
      <c r="D101" s="49">
        <v>1063800.54</v>
      </c>
      <c r="E101" s="108">
        <f>D101/B101*100</f>
        <v>102.44513631417263</v>
      </c>
    </row>
    <row r="102" spans="1:5" s="53" customFormat="1" ht="13.2" x14ac:dyDescent="0.25">
      <c r="A102" s="48" t="s">
        <v>160</v>
      </c>
      <c r="B102" s="106">
        <v>1038410</v>
      </c>
      <c r="C102" s="89"/>
      <c r="D102" s="49">
        <v>1063800.54</v>
      </c>
      <c r="E102" s="108">
        <f>D102/B102*100</f>
        <v>102.44513631417263</v>
      </c>
    </row>
    <row r="103" spans="1:5" s="53" customFormat="1" ht="13.2" x14ac:dyDescent="0.25">
      <c r="A103" s="93" t="s">
        <v>44</v>
      </c>
      <c r="B103" s="106">
        <v>1036900</v>
      </c>
      <c r="C103" s="89"/>
      <c r="D103" s="49">
        <v>1062903.6599999999</v>
      </c>
      <c r="E103" s="108">
        <f>D103/B103*100</f>
        <v>102.5078271771627</v>
      </c>
    </row>
    <row r="104" spans="1:5" s="53" customFormat="1" ht="13.2" x14ac:dyDescent="0.25">
      <c r="A104" s="54" t="s">
        <v>46</v>
      </c>
      <c r="B104" s="107"/>
      <c r="C104" s="91"/>
      <c r="D104" s="49">
        <v>859710.6</v>
      </c>
      <c r="E104" s="51"/>
    </row>
    <row r="105" spans="1:5" s="53" customFormat="1" ht="13.2" x14ac:dyDescent="0.25">
      <c r="A105" s="54" t="s">
        <v>47</v>
      </c>
      <c r="B105" s="107"/>
      <c r="C105" s="91"/>
      <c r="D105" s="49">
        <v>21367.78</v>
      </c>
      <c r="E105" s="51"/>
    </row>
    <row r="106" spans="1:5" s="53" customFormat="1" ht="13.2" x14ac:dyDescent="0.25">
      <c r="A106" s="54" t="s">
        <v>49</v>
      </c>
      <c r="B106" s="107"/>
      <c r="C106" s="91"/>
      <c r="D106" s="49">
        <v>35938</v>
      </c>
      <c r="E106" s="51"/>
    </row>
    <row r="107" spans="1:5" s="53" customFormat="1" ht="13.2" x14ac:dyDescent="0.25">
      <c r="A107" s="54" t="s">
        <v>51</v>
      </c>
      <c r="B107" s="107"/>
      <c r="C107" s="91"/>
      <c r="D107" s="49">
        <v>145887.28</v>
      </c>
      <c r="E107" s="51"/>
    </row>
    <row r="108" spans="1:5" s="53" customFormat="1" ht="13.2" x14ac:dyDescent="0.25">
      <c r="A108" s="93" t="s">
        <v>52</v>
      </c>
      <c r="B108" s="106">
        <v>1510</v>
      </c>
      <c r="C108" s="89"/>
      <c r="D108" s="50">
        <v>896.88</v>
      </c>
      <c r="E108" s="108">
        <f>D108/B108*100</f>
        <v>59.39602649006622</v>
      </c>
    </row>
    <row r="109" spans="1:5" s="53" customFormat="1" ht="13.2" x14ac:dyDescent="0.25">
      <c r="A109" s="54" t="s">
        <v>69</v>
      </c>
      <c r="B109" s="107"/>
      <c r="C109" s="91"/>
      <c r="D109" s="50">
        <v>896.88</v>
      </c>
      <c r="E109" s="51"/>
    </row>
    <row r="110" spans="1:5" s="53" customFormat="1" ht="13.2" x14ac:dyDescent="0.25">
      <c r="A110" s="48" t="s">
        <v>120</v>
      </c>
      <c r="B110" s="106">
        <v>300</v>
      </c>
      <c r="C110" s="90"/>
      <c r="D110" s="50">
        <v>523.79999999999995</v>
      </c>
      <c r="E110" s="108">
        <f>D110/B110*100</f>
        <v>174.59999999999997</v>
      </c>
    </row>
    <row r="111" spans="1:5" s="53" customFormat="1" ht="13.2" x14ac:dyDescent="0.25">
      <c r="A111" s="48" t="s">
        <v>163</v>
      </c>
      <c r="B111" s="106">
        <v>300</v>
      </c>
      <c r="C111" s="90"/>
      <c r="D111" s="50">
        <v>523.79999999999995</v>
      </c>
      <c r="E111" s="108">
        <f>D111/B111*100</f>
        <v>174.59999999999997</v>
      </c>
    </row>
    <row r="112" spans="1:5" s="53" customFormat="1" ht="13.2" x14ac:dyDescent="0.25">
      <c r="A112" s="93" t="s">
        <v>52</v>
      </c>
      <c r="B112" s="106">
        <v>300</v>
      </c>
      <c r="C112" s="90"/>
      <c r="D112" s="50">
        <v>523.79999999999995</v>
      </c>
      <c r="E112" s="108">
        <f>D112/B112*100</f>
        <v>174.59999999999997</v>
      </c>
    </row>
    <row r="113" spans="1:5" s="53" customFormat="1" ht="13.2" x14ac:dyDescent="0.25">
      <c r="A113" s="54" t="s">
        <v>60</v>
      </c>
      <c r="B113" s="107"/>
      <c r="C113" s="91"/>
      <c r="D113" s="50">
        <v>353.79</v>
      </c>
      <c r="E113" s="51"/>
    </row>
    <row r="114" spans="1:5" s="53" customFormat="1" ht="13.2" x14ac:dyDescent="0.25">
      <c r="A114" s="54" t="s">
        <v>63</v>
      </c>
      <c r="B114" s="107"/>
      <c r="C114" s="91"/>
      <c r="D114" s="50">
        <v>170.01</v>
      </c>
      <c r="E114" s="51"/>
    </row>
    <row r="115" spans="1:5" s="53" customFormat="1" ht="26.4" x14ac:dyDescent="0.25">
      <c r="A115" s="48" t="s">
        <v>121</v>
      </c>
      <c r="B115" s="107">
        <v>170</v>
      </c>
      <c r="C115" s="91"/>
      <c r="D115" s="50">
        <v>172.5</v>
      </c>
      <c r="E115" s="108">
        <f>D115/B115*100</f>
        <v>101.47058823529412</v>
      </c>
    </row>
    <row r="116" spans="1:5" s="53" customFormat="1" ht="26.4" x14ac:dyDescent="0.25">
      <c r="A116" s="48" t="s">
        <v>164</v>
      </c>
      <c r="B116" s="107">
        <v>170</v>
      </c>
      <c r="C116" s="91"/>
      <c r="D116" s="50">
        <v>172.5</v>
      </c>
      <c r="E116" s="108">
        <f>D116/B116*100</f>
        <v>101.47058823529412</v>
      </c>
    </row>
    <row r="117" spans="1:5" s="53" customFormat="1" ht="13.2" x14ac:dyDescent="0.25">
      <c r="A117" s="93" t="s">
        <v>52</v>
      </c>
      <c r="B117" s="107">
        <v>170</v>
      </c>
      <c r="C117" s="91"/>
      <c r="D117" s="50">
        <v>172.5</v>
      </c>
      <c r="E117" s="108">
        <f>D117/B117*100</f>
        <v>101.47058823529412</v>
      </c>
    </row>
    <row r="118" spans="1:5" s="53" customFormat="1" ht="13.2" x14ac:dyDescent="0.25">
      <c r="A118" s="54" t="s">
        <v>65</v>
      </c>
      <c r="B118" s="107"/>
      <c r="C118" s="91"/>
      <c r="D118" s="50">
        <v>172.5</v>
      </c>
      <c r="E118" s="51"/>
    </row>
    <row r="119" spans="1:5" s="53" customFormat="1" ht="13.2" x14ac:dyDescent="0.25">
      <c r="A119" s="47" t="s">
        <v>171</v>
      </c>
      <c r="B119" s="102">
        <v>41819.53</v>
      </c>
      <c r="C119" s="64"/>
      <c r="D119" s="41">
        <v>40633.54</v>
      </c>
      <c r="E119" s="110">
        <f>D119/B119*100</f>
        <v>97.164028385780526</v>
      </c>
    </row>
    <row r="120" spans="1:5" s="86" customFormat="1" ht="13.2" x14ac:dyDescent="0.25">
      <c r="A120" s="92" t="s">
        <v>124</v>
      </c>
      <c r="B120" s="105">
        <v>13000</v>
      </c>
      <c r="C120" s="64"/>
      <c r="D120" s="87">
        <v>12060</v>
      </c>
      <c r="E120" s="110">
        <f>D120/B120*100</f>
        <v>92.769230769230774</v>
      </c>
    </row>
    <row r="121" spans="1:5" s="53" customFormat="1" ht="13.2" x14ac:dyDescent="0.25">
      <c r="A121" s="48" t="s">
        <v>110</v>
      </c>
      <c r="B121" s="106">
        <v>3000</v>
      </c>
      <c r="C121" s="89"/>
      <c r="D121" s="49">
        <v>3000</v>
      </c>
      <c r="E121" s="108">
        <f>D121/B121*100</f>
        <v>100</v>
      </c>
    </row>
    <row r="122" spans="1:5" s="53" customFormat="1" ht="13.2" x14ac:dyDescent="0.25">
      <c r="A122" s="93" t="s">
        <v>52</v>
      </c>
      <c r="B122" s="106">
        <v>3000</v>
      </c>
      <c r="C122" s="89"/>
      <c r="D122" s="49">
        <v>3000</v>
      </c>
      <c r="E122" s="108">
        <f>D122/B122*100</f>
        <v>100</v>
      </c>
    </row>
    <row r="123" spans="1:5" s="53" customFormat="1" ht="13.2" x14ac:dyDescent="0.25">
      <c r="A123" s="54" t="s">
        <v>54</v>
      </c>
      <c r="B123" s="107"/>
      <c r="C123" s="91"/>
      <c r="D123" s="50">
        <v>329.8</v>
      </c>
      <c r="E123" s="51"/>
    </row>
    <row r="124" spans="1:5" s="53" customFormat="1" ht="13.2" x14ac:dyDescent="0.25">
      <c r="A124" s="54" t="s">
        <v>59</v>
      </c>
      <c r="B124" s="107"/>
      <c r="C124" s="91"/>
      <c r="D124" s="50">
        <v>229.22</v>
      </c>
      <c r="E124" s="51"/>
    </row>
    <row r="125" spans="1:5" s="53" customFormat="1" ht="13.2" x14ac:dyDescent="0.25">
      <c r="A125" s="54" t="s">
        <v>62</v>
      </c>
      <c r="B125" s="107"/>
      <c r="C125" s="91"/>
      <c r="D125" s="50">
        <v>214.78</v>
      </c>
      <c r="E125" s="51"/>
    </row>
    <row r="126" spans="1:5" s="53" customFormat="1" ht="13.2" x14ac:dyDescent="0.25">
      <c r="A126" s="54" t="s">
        <v>131</v>
      </c>
      <c r="B126" s="107"/>
      <c r="C126" s="91"/>
      <c r="D126" s="49">
        <v>1845</v>
      </c>
      <c r="E126" s="51"/>
    </row>
    <row r="127" spans="1:5" s="53" customFormat="1" ht="13.2" x14ac:dyDescent="0.25">
      <c r="A127" s="54" t="s">
        <v>71</v>
      </c>
      <c r="B127" s="107"/>
      <c r="C127" s="91"/>
      <c r="D127" s="50">
        <v>381.2</v>
      </c>
      <c r="E127" s="51"/>
    </row>
    <row r="128" spans="1:5" s="53" customFormat="1" ht="13.2" x14ac:dyDescent="0.25">
      <c r="A128" s="48" t="s">
        <v>113</v>
      </c>
      <c r="B128" s="106">
        <v>8000</v>
      </c>
      <c r="C128" s="89"/>
      <c r="D128" s="49">
        <v>6720</v>
      </c>
      <c r="E128" s="108">
        <f>D128/B128*100</f>
        <v>84</v>
      </c>
    </row>
    <row r="129" spans="1:5" s="53" customFormat="1" ht="13.2" x14ac:dyDescent="0.25">
      <c r="A129" s="48" t="s">
        <v>155</v>
      </c>
      <c r="B129" s="106">
        <v>8000</v>
      </c>
      <c r="C129" s="89"/>
      <c r="D129" s="49">
        <v>6720</v>
      </c>
      <c r="E129" s="108">
        <f>D129/B129*100</f>
        <v>84</v>
      </c>
    </row>
    <row r="130" spans="1:5" s="53" customFormat="1" ht="13.2" x14ac:dyDescent="0.25">
      <c r="A130" s="93" t="s">
        <v>52</v>
      </c>
      <c r="B130" s="106">
        <v>8000</v>
      </c>
      <c r="C130" s="89"/>
      <c r="D130" s="49">
        <v>6720</v>
      </c>
      <c r="E130" s="108">
        <f>D130/B130*100</f>
        <v>84</v>
      </c>
    </row>
    <row r="131" spans="1:5" s="53" customFormat="1" ht="13.2" x14ac:dyDescent="0.25">
      <c r="A131" s="54" t="s">
        <v>54</v>
      </c>
      <c r="B131" s="107"/>
      <c r="C131" s="91"/>
      <c r="D131" s="49">
        <v>2670</v>
      </c>
      <c r="E131" s="51"/>
    </row>
    <row r="132" spans="1:5" s="53" customFormat="1" ht="13.2" x14ac:dyDescent="0.25">
      <c r="A132" s="54" t="s">
        <v>131</v>
      </c>
      <c r="B132" s="107"/>
      <c r="C132" s="91"/>
      <c r="D132" s="49">
        <v>4050</v>
      </c>
      <c r="E132" s="51"/>
    </row>
    <row r="133" spans="1:5" s="53" customFormat="1" ht="13.2" x14ac:dyDescent="0.25">
      <c r="A133" s="48" t="s">
        <v>118</v>
      </c>
      <c r="B133" s="106">
        <v>2000</v>
      </c>
      <c r="C133" s="89"/>
      <c r="D133" s="49">
        <v>2340</v>
      </c>
      <c r="E133" s="108">
        <f>D133/B133*100</f>
        <v>117</v>
      </c>
    </row>
    <row r="134" spans="1:5" s="53" customFormat="1" ht="13.2" x14ac:dyDescent="0.25">
      <c r="A134" s="48" t="s">
        <v>160</v>
      </c>
      <c r="B134" s="106">
        <v>2000</v>
      </c>
      <c r="C134" s="89"/>
      <c r="D134" s="49">
        <v>2340</v>
      </c>
      <c r="E134" s="108">
        <f>D134/B134*100</f>
        <v>117</v>
      </c>
    </row>
    <row r="135" spans="1:5" s="53" customFormat="1" ht="13.2" x14ac:dyDescent="0.25">
      <c r="A135" s="93" t="s">
        <v>52</v>
      </c>
      <c r="B135" s="106">
        <v>2000</v>
      </c>
      <c r="C135" s="89"/>
      <c r="D135" s="49">
        <v>2340</v>
      </c>
      <c r="E135" s="108">
        <f>D135/B135*100</f>
        <v>117</v>
      </c>
    </row>
    <row r="136" spans="1:5" s="53" customFormat="1" ht="13.2" x14ac:dyDescent="0.25">
      <c r="A136" s="54" t="s">
        <v>54</v>
      </c>
      <c r="B136" s="107"/>
      <c r="C136" s="91"/>
      <c r="D136" s="50">
        <v>150</v>
      </c>
      <c r="E136" s="51"/>
    </row>
    <row r="137" spans="1:5" s="53" customFormat="1" ht="13.2" x14ac:dyDescent="0.25">
      <c r="A137" s="54" t="s">
        <v>131</v>
      </c>
      <c r="B137" s="107"/>
      <c r="C137" s="91"/>
      <c r="D137" s="49">
        <v>2190</v>
      </c>
      <c r="E137" s="51"/>
    </row>
    <row r="138" spans="1:5" s="86" customFormat="1" ht="13.2" x14ac:dyDescent="0.25">
      <c r="A138" s="92" t="s">
        <v>125</v>
      </c>
      <c r="B138" s="105">
        <v>27654.03</v>
      </c>
      <c r="C138" s="64"/>
      <c r="D138" s="87">
        <v>27408.04</v>
      </c>
      <c r="E138" s="113">
        <f>D138/B138*100</f>
        <v>99.110473229399119</v>
      </c>
    </row>
    <row r="139" spans="1:5" s="53" customFormat="1" ht="13.2" x14ac:dyDescent="0.25">
      <c r="A139" s="48" t="s">
        <v>110</v>
      </c>
      <c r="B139" s="106">
        <v>14561</v>
      </c>
      <c r="C139" s="89"/>
      <c r="D139" s="49">
        <v>14560.65</v>
      </c>
      <c r="E139" s="108">
        <f>D139/B139*100</f>
        <v>99.997596318934129</v>
      </c>
    </row>
    <row r="140" spans="1:5" s="53" customFormat="1" ht="13.2" x14ac:dyDescent="0.25">
      <c r="A140" s="93" t="s">
        <v>44</v>
      </c>
      <c r="B140" s="106">
        <v>14561</v>
      </c>
      <c r="C140" s="89"/>
      <c r="D140" s="49">
        <v>14560.65</v>
      </c>
      <c r="E140" s="108">
        <f>D140/B140*100</f>
        <v>99.997596318934129</v>
      </c>
    </row>
    <row r="141" spans="1:5" s="53" customFormat="1" ht="13.2" x14ac:dyDescent="0.25">
      <c r="A141" s="54" t="s">
        <v>46</v>
      </c>
      <c r="B141" s="107"/>
      <c r="C141" s="91"/>
      <c r="D141" s="49">
        <v>14160.65</v>
      </c>
      <c r="E141" s="51"/>
    </row>
    <row r="142" spans="1:5" s="53" customFormat="1" ht="13.2" x14ac:dyDescent="0.25">
      <c r="A142" s="54" t="s">
        <v>49</v>
      </c>
      <c r="B142" s="107"/>
      <c r="C142" s="91"/>
      <c r="D142" s="50">
        <v>400</v>
      </c>
      <c r="E142" s="51"/>
    </row>
    <row r="143" spans="1:5" s="53" customFormat="1" ht="13.2" x14ac:dyDescent="0.25">
      <c r="A143" s="48" t="s">
        <v>116</v>
      </c>
      <c r="B143" s="106">
        <v>3709.04</v>
      </c>
      <c r="C143" s="89"/>
      <c r="D143" s="51"/>
      <c r="E143" s="51"/>
    </row>
    <row r="144" spans="1:5" s="53" customFormat="1" ht="13.2" x14ac:dyDescent="0.25">
      <c r="A144" s="48" t="s">
        <v>158</v>
      </c>
      <c r="B144" s="106">
        <v>3709.04</v>
      </c>
      <c r="C144" s="89"/>
      <c r="D144" s="51"/>
      <c r="E144" s="51"/>
    </row>
    <row r="145" spans="1:5" s="53" customFormat="1" ht="13.2" x14ac:dyDescent="0.25">
      <c r="A145" s="93" t="s">
        <v>44</v>
      </c>
      <c r="B145" s="106">
        <v>3709.04</v>
      </c>
      <c r="C145" s="89"/>
      <c r="D145" s="51"/>
      <c r="E145" s="51"/>
    </row>
    <row r="146" spans="1:5" s="53" customFormat="1" ht="13.2" x14ac:dyDescent="0.25">
      <c r="A146" s="54" t="s">
        <v>46</v>
      </c>
      <c r="B146" s="107"/>
      <c r="C146" s="91"/>
      <c r="D146" s="51"/>
      <c r="E146" s="51"/>
    </row>
    <row r="147" spans="1:5" s="53" customFormat="1" ht="13.2" x14ac:dyDescent="0.25">
      <c r="A147" s="48" t="s">
        <v>117</v>
      </c>
      <c r="B147" s="106">
        <v>4894</v>
      </c>
      <c r="C147" s="89"/>
      <c r="D147" s="49">
        <v>12847.39</v>
      </c>
      <c r="E147" s="108">
        <f>D147/B147*100</f>
        <v>262.51307723743361</v>
      </c>
    </row>
    <row r="148" spans="1:5" s="53" customFormat="1" ht="13.2" x14ac:dyDescent="0.25">
      <c r="A148" s="48" t="s">
        <v>159</v>
      </c>
      <c r="B148" s="106">
        <v>4894</v>
      </c>
      <c r="C148" s="89"/>
      <c r="D148" s="49">
        <v>12847.39</v>
      </c>
      <c r="E148" s="108">
        <f>D148/B148*100</f>
        <v>262.51307723743361</v>
      </c>
    </row>
    <row r="149" spans="1:5" s="53" customFormat="1" ht="13.2" x14ac:dyDescent="0.25">
      <c r="A149" s="93" t="s">
        <v>44</v>
      </c>
      <c r="B149" s="106">
        <v>3660</v>
      </c>
      <c r="C149" s="89"/>
      <c r="D149" s="49">
        <v>11398.66</v>
      </c>
      <c r="E149" s="108">
        <f>D149/B149*100</f>
        <v>311.43879781420765</v>
      </c>
    </row>
    <row r="150" spans="1:5" s="53" customFormat="1" ht="13.2" x14ac:dyDescent="0.25">
      <c r="A150" s="54" t="s">
        <v>46</v>
      </c>
      <c r="B150" s="107"/>
      <c r="C150" s="91"/>
      <c r="D150" s="49">
        <v>7091.95</v>
      </c>
      <c r="E150" s="51"/>
    </row>
    <row r="151" spans="1:5" s="53" customFormat="1" ht="13.2" x14ac:dyDescent="0.25">
      <c r="A151" s="54" t="s">
        <v>49</v>
      </c>
      <c r="B151" s="107"/>
      <c r="C151" s="91"/>
      <c r="D151" s="50">
        <v>800</v>
      </c>
      <c r="E151" s="51"/>
    </row>
    <row r="152" spans="1:5" s="53" customFormat="1" ht="13.2" x14ac:dyDescent="0.25">
      <c r="A152" s="54" t="s">
        <v>51</v>
      </c>
      <c r="B152" s="107"/>
      <c r="C152" s="91"/>
      <c r="D152" s="49">
        <v>3506.71</v>
      </c>
      <c r="E152" s="51"/>
    </row>
    <row r="153" spans="1:5" s="53" customFormat="1" ht="13.2" x14ac:dyDescent="0.25">
      <c r="A153" s="93" t="s">
        <v>52</v>
      </c>
      <c r="B153" s="106">
        <v>1234</v>
      </c>
      <c r="C153" s="89"/>
      <c r="D153" s="49">
        <v>1448.73</v>
      </c>
      <c r="E153" s="108">
        <f>D153/B153*100</f>
        <v>117.40113452188005</v>
      </c>
    </row>
    <row r="154" spans="1:5" s="53" customFormat="1" ht="13.2" x14ac:dyDescent="0.25">
      <c r="A154" s="54" t="s">
        <v>54</v>
      </c>
      <c r="B154" s="107"/>
      <c r="C154" s="91"/>
      <c r="D154" s="50">
        <v>30</v>
      </c>
      <c r="E154" s="51"/>
    </row>
    <row r="155" spans="1:5" s="53" customFormat="1" ht="13.2" x14ac:dyDescent="0.25">
      <c r="A155" s="54" t="s">
        <v>55</v>
      </c>
      <c r="B155" s="107"/>
      <c r="C155" s="91"/>
      <c r="D155" s="49">
        <v>1418.73</v>
      </c>
      <c r="E155" s="51"/>
    </row>
    <row r="156" spans="1:5" s="53" customFormat="1" ht="13.2" x14ac:dyDescent="0.25">
      <c r="A156" s="48" t="s">
        <v>119</v>
      </c>
      <c r="B156" s="106">
        <v>4489.99</v>
      </c>
      <c r="C156" s="89"/>
      <c r="D156" s="51"/>
      <c r="E156" s="51"/>
    </row>
    <row r="157" spans="1:5" s="53" customFormat="1" ht="26.4" x14ac:dyDescent="0.25">
      <c r="A157" s="48" t="s">
        <v>161</v>
      </c>
      <c r="B157" s="106">
        <v>3416.66</v>
      </c>
      <c r="C157" s="89"/>
      <c r="D157" s="51"/>
      <c r="E157" s="51"/>
    </row>
    <row r="158" spans="1:5" s="53" customFormat="1" ht="13.2" x14ac:dyDescent="0.25">
      <c r="A158" s="93" t="s">
        <v>44</v>
      </c>
      <c r="B158" s="106">
        <v>3416.66</v>
      </c>
      <c r="C158" s="89"/>
      <c r="D158" s="51"/>
      <c r="E158" s="51"/>
    </row>
    <row r="159" spans="1:5" s="53" customFormat="1" ht="13.2" x14ac:dyDescent="0.25">
      <c r="A159" s="54" t="s">
        <v>46</v>
      </c>
      <c r="B159" s="107"/>
      <c r="C159" s="91"/>
      <c r="D159" s="51"/>
      <c r="E159" s="51"/>
    </row>
    <row r="160" spans="1:5" s="53" customFormat="1" ht="26.4" x14ac:dyDescent="0.25">
      <c r="A160" s="48" t="s">
        <v>162</v>
      </c>
      <c r="B160" s="106">
        <v>1073.33</v>
      </c>
      <c r="C160" s="89"/>
      <c r="D160" s="51"/>
      <c r="E160" s="51"/>
    </row>
    <row r="161" spans="1:5" s="53" customFormat="1" ht="13.2" x14ac:dyDescent="0.25">
      <c r="A161" s="93" t="s">
        <v>44</v>
      </c>
      <c r="B161" s="106">
        <v>653.33000000000004</v>
      </c>
      <c r="C161" s="90"/>
      <c r="D161" s="51"/>
      <c r="E161" s="51"/>
    </row>
    <row r="162" spans="1:5" s="53" customFormat="1" ht="13.2" x14ac:dyDescent="0.25">
      <c r="A162" s="54" t="s">
        <v>51</v>
      </c>
      <c r="B162" s="107"/>
      <c r="C162" s="91"/>
      <c r="D162" s="51"/>
      <c r="E162" s="51"/>
    </row>
    <row r="163" spans="1:5" s="53" customFormat="1" ht="13.2" x14ac:dyDescent="0.25">
      <c r="A163" s="93" t="s">
        <v>52</v>
      </c>
      <c r="B163" s="106">
        <v>420</v>
      </c>
      <c r="C163" s="90"/>
      <c r="D163" s="51"/>
      <c r="E163" s="51"/>
    </row>
    <row r="164" spans="1:5" s="53" customFormat="1" ht="13.2" x14ac:dyDescent="0.25">
      <c r="A164" s="54" t="s">
        <v>55</v>
      </c>
      <c r="B164" s="107"/>
      <c r="C164" s="91"/>
      <c r="D164" s="51"/>
      <c r="E164" s="51"/>
    </row>
    <row r="165" spans="1:5" s="86" customFormat="1" ht="13.2" x14ac:dyDescent="0.25">
      <c r="A165" s="92" t="s">
        <v>126</v>
      </c>
      <c r="B165" s="105">
        <v>1165.5</v>
      </c>
      <c r="C165" s="64"/>
      <c r="D165" s="87">
        <v>1165.5</v>
      </c>
      <c r="E165" s="110">
        <f>D165/B165*100</f>
        <v>100</v>
      </c>
    </row>
    <row r="166" spans="1:5" s="53" customFormat="1" ht="13.2" x14ac:dyDescent="0.25">
      <c r="A166" s="48" t="s">
        <v>118</v>
      </c>
      <c r="B166" s="106">
        <v>1165.5</v>
      </c>
      <c r="C166" s="89"/>
      <c r="D166" s="49">
        <v>1165.5</v>
      </c>
      <c r="E166" s="108">
        <f>D166/B166*100</f>
        <v>100</v>
      </c>
    </row>
    <row r="167" spans="1:5" s="53" customFormat="1" ht="13.2" x14ac:dyDescent="0.25">
      <c r="A167" s="48" t="s">
        <v>160</v>
      </c>
      <c r="B167" s="106">
        <v>1165.5</v>
      </c>
      <c r="C167" s="89"/>
      <c r="D167" s="49">
        <v>1165.5</v>
      </c>
      <c r="E167" s="108">
        <f>D167/B167*100</f>
        <v>100</v>
      </c>
    </row>
    <row r="168" spans="1:5" s="53" customFormat="1" ht="13.2" x14ac:dyDescent="0.25">
      <c r="A168" s="93" t="s">
        <v>136</v>
      </c>
      <c r="B168" s="106">
        <v>1165.5</v>
      </c>
      <c r="C168" s="89"/>
      <c r="D168" s="49">
        <v>1165.5</v>
      </c>
      <c r="E168" s="108">
        <f>D168/B168*100</f>
        <v>100</v>
      </c>
    </row>
    <row r="169" spans="1:5" s="53" customFormat="1" ht="13.2" x14ac:dyDescent="0.25">
      <c r="A169" s="54" t="s">
        <v>80</v>
      </c>
      <c r="B169" s="107"/>
      <c r="C169" s="91"/>
      <c r="D169" s="49">
        <v>1165.5</v>
      </c>
      <c r="E169" s="51"/>
    </row>
    <row r="170" spans="1:5" s="53" customFormat="1" ht="13.2" x14ac:dyDescent="0.25">
      <c r="A170" s="47" t="s">
        <v>172</v>
      </c>
      <c r="B170" s="102">
        <v>1464</v>
      </c>
      <c r="C170" s="64"/>
      <c r="D170" s="41">
        <v>1544.25</v>
      </c>
      <c r="E170" s="114">
        <f>D170/B170*100</f>
        <v>105.48155737704919</v>
      </c>
    </row>
    <row r="171" spans="1:5" s="99" customFormat="1" ht="13.2" x14ac:dyDescent="0.25">
      <c r="A171" s="97" t="s">
        <v>127</v>
      </c>
      <c r="B171" s="112">
        <v>1464</v>
      </c>
      <c r="C171" s="101"/>
      <c r="D171" s="98">
        <v>1544.25</v>
      </c>
      <c r="E171" s="114">
        <f>D171/B171*100</f>
        <v>105.48155737704919</v>
      </c>
    </row>
    <row r="172" spans="1:5" s="53" customFormat="1" ht="13.2" x14ac:dyDescent="0.25">
      <c r="A172" s="48" t="s">
        <v>113</v>
      </c>
      <c r="B172" s="107">
        <v>400</v>
      </c>
      <c r="C172" s="91"/>
      <c r="D172" s="50">
        <v>398.9</v>
      </c>
      <c r="E172" s="113">
        <f>D172/B172*100</f>
        <v>99.724999999999994</v>
      </c>
    </row>
    <row r="173" spans="1:5" s="53" customFormat="1" ht="13.2" x14ac:dyDescent="0.25">
      <c r="A173" s="48" t="s">
        <v>155</v>
      </c>
      <c r="B173" s="107">
        <v>400</v>
      </c>
      <c r="C173" s="91"/>
      <c r="D173" s="50">
        <v>398.9</v>
      </c>
      <c r="E173" s="113">
        <f>D173/B173*100</f>
        <v>99.724999999999994</v>
      </c>
    </row>
    <row r="174" spans="1:5" s="53" customFormat="1" ht="13.2" x14ac:dyDescent="0.25">
      <c r="A174" s="93" t="s">
        <v>82</v>
      </c>
      <c r="B174" s="107">
        <v>400</v>
      </c>
      <c r="C174" s="91"/>
      <c r="D174" s="50">
        <v>398.9</v>
      </c>
      <c r="E174" s="113">
        <f>D174/B174*100</f>
        <v>99.724999999999994</v>
      </c>
    </row>
    <row r="175" spans="1:5" s="53" customFormat="1" ht="13.2" x14ac:dyDescent="0.25">
      <c r="A175" s="54" t="s">
        <v>149</v>
      </c>
      <c r="B175" s="107"/>
      <c r="C175" s="91"/>
      <c r="D175" s="50">
        <v>398.9</v>
      </c>
      <c r="E175" s="51"/>
    </row>
    <row r="176" spans="1:5" s="53" customFormat="1" ht="13.2" x14ac:dyDescent="0.25">
      <c r="A176" s="48" t="s">
        <v>114</v>
      </c>
      <c r="B176" s="106">
        <v>464.45</v>
      </c>
      <c r="C176" s="90"/>
      <c r="D176" s="50">
        <v>464.45</v>
      </c>
      <c r="E176" s="108">
        <f>D176/B176*100</f>
        <v>100</v>
      </c>
    </row>
    <row r="177" spans="1:5" s="53" customFormat="1" ht="13.2" x14ac:dyDescent="0.25">
      <c r="A177" s="48" t="s">
        <v>156</v>
      </c>
      <c r="B177" s="106">
        <v>464.45</v>
      </c>
      <c r="C177" s="90"/>
      <c r="D177" s="50">
        <v>464.45</v>
      </c>
      <c r="E177" s="108">
        <f>D177/B177*100</f>
        <v>100</v>
      </c>
    </row>
    <row r="178" spans="1:5" s="53" customFormat="1" ht="13.2" x14ac:dyDescent="0.25">
      <c r="A178" s="93" t="s">
        <v>82</v>
      </c>
      <c r="B178" s="106">
        <v>464.45</v>
      </c>
      <c r="C178" s="90"/>
      <c r="D178" s="50">
        <v>464.45</v>
      </c>
      <c r="E178" s="108">
        <f>D178/B178*100</f>
        <v>100</v>
      </c>
    </row>
    <row r="179" spans="1:5" s="53" customFormat="1" ht="13.2" x14ac:dyDescent="0.25">
      <c r="A179" s="54" t="s">
        <v>150</v>
      </c>
      <c r="B179" s="107"/>
      <c r="C179" s="91"/>
      <c r="D179" s="50">
        <v>464.45</v>
      </c>
      <c r="E179" s="51"/>
    </row>
    <row r="180" spans="1:5" s="53" customFormat="1" ht="13.2" x14ac:dyDescent="0.25">
      <c r="A180" s="48" t="s">
        <v>118</v>
      </c>
      <c r="B180" s="106">
        <v>590</v>
      </c>
      <c r="C180" s="90"/>
      <c r="D180" s="50">
        <v>630.9</v>
      </c>
      <c r="E180" s="108">
        <f>D180/B180*100</f>
        <v>106.93220338983049</v>
      </c>
    </row>
    <row r="181" spans="1:5" s="53" customFormat="1" ht="13.2" x14ac:dyDescent="0.25">
      <c r="A181" s="48" t="s">
        <v>160</v>
      </c>
      <c r="B181" s="106">
        <v>590</v>
      </c>
      <c r="C181" s="90"/>
      <c r="D181" s="50">
        <v>630.9</v>
      </c>
      <c r="E181" s="108">
        <f>D181/B181*100</f>
        <v>106.93220338983049</v>
      </c>
    </row>
    <row r="182" spans="1:5" s="53" customFormat="1" ht="13.2" x14ac:dyDescent="0.25">
      <c r="A182" s="93" t="s">
        <v>82</v>
      </c>
      <c r="B182" s="106">
        <v>590</v>
      </c>
      <c r="C182" s="90"/>
      <c r="D182" s="50">
        <v>630.9</v>
      </c>
      <c r="E182" s="108">
        <f>D182/B182*100</f>
        <v>106.93220338983049</v>
      </c>
    </row>
    <row r="183" spans="1:5" s="53" customFormat="1" ht="13.2" x14ac:dyDescent="0.25">
      <c r="A183" s="54" t="s">
        <v>152</v>
      </c>
      <c r="B183" s="107"/>
      <c r="C183" s="91"/>
      <c r="D183" s="50">
        <v>630.9</v>
      </c>
      <c r="E183" s="51"/>
    </row>
    <row r="184" spans="1:5" s="53" customFormat="1" ht="13.2" x14ac:dyDescent="0.25">
      <c r="A184" s="48" t="s">
        <v>120</v>
      </c>
      <c r="B184" s="106">
        <v>10</v>
      </c>
      <c r="C184" s="90"/>
      <c r="D184" s="50">
        <v>50</v>
      </c>
      <c r="E184" s="108">
        <f>D184/B184*100</f>
        <v>500</v>
      </c>
    </row>
    <row r="185" spans="1:5" s="53" customFormat="1" ht="13.2" x14ac:dyDescent="0.25">
      <c r="A185" s="48" t="s">
        <v>163</v>
      </c>
      <c r="B185" s="106">
        <v>10</v>
      </c>
      <c r="C185" s="90"/>
      <c r="D185" s="50">
        <v>50</v>
      </c>
      <c r="E185" s="108">
        <f>D185/B185*100</f>
        <v>500</v>
      </c>
    </row>
    <row r="186" spans="1:5" s="53" customFormat="1" ht="13.2" x14ac:dyDescent="0.25">
      <c r="A186" s="93" t="s">
        <v>82</v>
      </c>
      <c r="B186" s="106">
        <v>10</v>
      </c>
      <c r="C186" s="90"/>
      <c r="D186" s="50">
        <v>50</v>
      </c>
      <c r="E186" s="108">
        <f>D186/B186*100</f>
        <v>500</v>
      </c>
    </row>
    <row r="187" spans="1:5" s="53" customFormat="1" ht="13.2" x14ac:dyDescent="0.25">
      <c r="A187" s="54" t="s">
        <v>150</v>
      </c>
      <c r="B187" s="107"/>
      <c r="C187" s="91"/>
      <c r="D187" s="50">
        <v>50</v>
      </c>
      <c r="E187" s="51"/>
    </row>
  </sheetData>
  <mergeCells count="2">
    <mergeCell ref="A2:E2"/>
    <mergeCell ref="A1:E1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 - SAŽETAK</vt:lpstr>
      <vt:lpstr>opći dio - ekonomska</vt:lpstr>
      <vt:lpstr>opći dio - izvori</vt:lpstr>
      <vt:lpstr>opći dio - funkcijska</vt:lpstr>
      <vt:lpstr>posebni dio - programska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Sanja</cp:lastModifiedBy>
  <cp:lastPrinted>2026-03-27T10:51:30Z</cp:lastPrinted>
  <dcterms:created xsi:type="dcterms:W3CDTF">2022-07-19T20:33:42Z</dcterms:created>
  <dcterms:modified xsi:type="dcterms:W3CDTF">2026-03-30T13:04:13Z</dcterms:modified>
</cp:coreProperties>
</file>