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ZA WEB\"/>
    </mc:Choice>
  </mc:AlternateContent>
  <bookViews>
    <workbookView xWindow="0" yWindow="0" windowWidth="23040" windowHeight="919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7" l="1"/>
  <c r="G16" i="7"/>
  <c r="F11" i="7"/>
  <c r="F10" i="7"/>
  <c r="F9" i="7"/>
  <c r="F14" i="7"/>
  <c r="F13" i="7"/>
  <c r="E84" i="7"/>
  <c r="E83" i="7" s="1"/>
  <c r="G86" i="7"/>
  <c r="F90" i="7"/>
  <c r="F89" i="7" s="1"/>
  <c r="F88" i="7" s="1"/>
  <c r="E89" i="7"/>
  <c r="E88" i="7" s="1"/>
  <c r="G88" i="7"/>
  <c r="E45" i="7"/>
  <c r="E23" i="7"/>
  <c r="C40" i="8"/>
  <c r="C17" i="8"/>
  <c r="E10" i="3"/>
  <c r="F87" i="7" l="1"/>
  <c r="F41" i="7"/>
  <c r="F70" i="7"/>
  <c r="F69" i="7" s="1"/>
  <c r="F73" i="7"/>
  <c r="F74" i="7"/>
  <c r="G8" i="7"/>
  <c r="G11" i="7"/>
  <c r="G10" i="7" s="1"/>
  <c r="E11" i="7"/>
  <c r="E10" i="7" s="1"/>
  <c r="E8" i="7"/>
  <c r="E7" i="7" s="1"/>
  <c r="F12" i="7"/>
  <c r="E15" i="7"/>
  <c r="G15" i="7"/>
  <c r="E76" i="7"/>
  <c r="E6" i="7" l="1"/>
  <c r="E5" i="7" s="1"/>
  <c r="F8" i="7"/>
  <c r="G7" i="7"/>
  <c r="G6" i="7" s="1"/>
  <c r="G5" i="7" s="1"/>
  <c r="F47" i="7"/>
  <c r="G49" i="7"/>
  <c r="G48" i="7" s="1"/>
  <c r="F96" i="7"/>
  <c r="F93" i="7"/>
  <c r="F82" i="7"/>
  <c r="F78" i="7"/>
  <c r="F77" i="7"/>
  <c r="F66" i="7"/>
  <c r="F63" i="7"/>
  <c r="F60" i="7"/>
  <c r="F51" i="7"/>
  <c r="F50" i="7"/>
  <c r="F46" i="7"/>
  <c r="F43" i="7"/>
  <c r="F42" i="7"/>
  <c r="F38" i="7"/>
  <c r="F37" i="7"/>
  <c r="F34" i="7"/>
  <c r="F33" i="7"/>
  <c r="F32" i="7"/>
  <c r="F29" i="7"/>
  <c r="F28" i="7"/>
  <c r="F25" i="7"/>
  <c r="F24" i="7"/>
  <c r="F21" i="7"/>
  <c r="F20" i="7"/>
  <c r="F17" i="7"/>
  <c r="F16" i="7" s="1"/>
  <c r="F15" i="7" s="1"/>
  <c r="F45" i="7"/>
  <c r="F44" i="7" s="1"/>
  <c r="G81" i="7"/>
  <c r="G80" i="7" s="1"/>
  <c r="G79" i="7" s="1"/>
  <c r="F81" i="7"/>
  <c r="F80" i="7" s="1"/>
  <c r="F79" i="7" s="1"/>
  <c r="E81" i="7"/>
  <c r="E80" i="7" s="1"/>
  <c r="E79" i="7" s="1"/>
  <c r="G76" i="7"/>
  <c r="F7" i="7" l="1"/>
  <c r="F27" i="7"/>
  <c r="F26" i="7" s="1"/>
  <c r="F49" i="7"/>
  <c r="F48" i="7" s="1"/>
  <c r="F23" i="7"/>
  <c r="F22" i="7" s="1"/>
  <c r="F19" i="7"/>
  <c r="F18" i="7" s="1"/>
  <c r="F76" i="7"/>
  <c r="F31" i="7"/>
  <c r="F30" i="7" s="1"/>
  <c r="D12" i="5"/>
  <c r="D11" i="5"/>
  <c r="E44" i="8"/>
  <c r="E40" i="8"/>
  <c r="D46" i="8"/>
  <c r="D43" i="8"/>
  <c r="D42" i="8"/>
  <c r="D25" i="8"/>
  <c r="D24" i="8" s="1"/>
  <c r="D22" i="8"/>
  <c r="E24" i="8"/>
  <c r="C24" i="8"/>
  <c r="E17" i="8"/>
  <c r="D20" i="8"/>
  <c r="D48" i="8"/>
  <c r="D45" i="8"/>
  <c r="D41" i="8"/>
  <c r="D39" i="8"/>
  <c r="D38" i="8"/>
  <c r="D37" i="8"/>
  <c r="D35" i="8"/>
  <c r="D34" i="8"/>
  <c r="D32" i="8"/>
  <c r="D19" i="8"/>
  <c r="D18" i="8"/>
  <c r="D16" i="8"/>
  <c r="D15" i="8"/>
  <c r="D13" i="8"/>
  <c r="D11" i="8"/>
  <c r="F30" i="3"/>
  <c r="F28" i="3"/>
  <c r="F27" i="3"/>
  <c r="F26" i="3"/>
  <c r="F25" i="3"/>
  <c r="F17" i="3"/>
  <c r="F15" i="3"/>
  <c r="F14" i="3"/>
  <c r="F13" i="3"/>
  <c r="F12" i="3"/>
  <c r="F11" i="3"/>
  <c r="H27" i="10"/>
  <c r="H13" i="10"/>
  <c r="H12" i="10"/>
  <c r="H9" i="10"/>
  <c r="H8" i="10" s="1"/>
  <c r="I8" i="10"/>
  <c r="F6" i="7" l="1"/>
  <c r="F5" i="7" s="1"/>
  <c r="D44" i="8"/>
  <c r="D40" i="8"/>
  <c r="D17" i="8"/>
  <c r="G95" i="7"/>
  <c r="G94" i="7" s="1"/>
  <c r="F95" i="7"/>
  <c r="F94" i="7" s="1"/>
  <c r="E95" i="7"/>
  <c r="E94" i="7" s="1"/>
  <c r="G92" i="7"/>
  <c r="G91" i="7" s="1"/>
  <c r="F92" i="7"/>
  <c r="F91" i="7" s="1"/>
  <c r="E92" i="7"/>
  <c r="E91" i="7" s="1"/>
  <c r="G72" i="7"/>
  <c r="G71" i="7" s="1"/>
  <c r="G62" i="7"/>
  <c r="G61" i="7" s="1"/>
  <c r="F62" i="7"/>
  <c r="E62" i="7"/>
  <c r="E61" i="7" s="1"/>
  <c r="F61" i="7"/>
  <c r="G54" i="7"/>
  <c r="F54" i="7"/>
  <c r="E54" i="7"/>
  <c r="G85" i="7"/>
  <c r="G84" i="7" s="1"/>
  <c r="F86" i="7"/>
  <c r="F85" i="7" s="1"/>
  <c r="F84" i="7" s="1"/>
  <c r="E86" i="7"/>
  <c r="E85" i="7" s="1"/>
  <c r="G75" i="7"/>
  <c r="F75" i="7"/>
  <c r="E75" i="7"/>
  <c r="E72" i="7"/>
  <c r="G69" i="7"/>
  <c r="G68" i="7" s="1"/>
  <c r="F68" i="7"/>
  <c r="E69" i="7"/>
  <c r="E68" i="7" s="1"/>
  <c r="G59" i="7"/>
  <c r="G58" i="7" s="1"/>
  <c r="F59" i="7"/>
  <c r="F58" i="7" s="1"/>
  <c r="E59" i="7"/>
  <c r="E58" i="7" s="1"/>
  <c r="G65" i="7"/>
  <c r="G64" i="7" s="1"/>
  <c r="F65" i="7"/>
  <c r="F64" i="7" s="1"/>
  <c r="E65" i="7"/>
  <c r="E64" i="7" s="1"/>
  <c r="G45" i="7"/>
  <c r="G44" i="7" s="1"/>
  <c r="E44" i="7"/>
  <c r="G40" i="7"/>
  <c r="G39" i="7" s="1"/>
  <c r="E40" i="7"/>
  <c r="G36" i="7"/>
  <c r="G35" i="7" s="1"/>
  <c r="F36" i="7"/>
  <c r="F35" i="7" s="1"/>
  <c r="E36" i="7"/>
  <c r="E35" i="7" s="1"/>
  <c r="G31" i="7"/>
  <c r="G30" i="7" s="1"/>
  <c r="E31" i="7"/>
  <c r="E30" i="7" s="1"/>
  <c r="G27" i="7"/>
  <c r="G26" i="7" s="1"/>
  <c r="E27" i="7"/>
  <c r="E26" i="7" s="1"/>
  <c r="G23" i="7"/>
  <c r="G22" i="7" s="1"/>
  <c r="E22" i="7"/>
  <c r="G19" i="7"/>
  <c r="G18" i="7" s="1"/>
  <c r="E19" i="7"/>
  <c r="E18" i="7" s="1"/>
  <c r="F57" i="7" l="1"/>
  <c r="G83" i="7"/>
  <c r="E71" i="7"/>
  <c r="F71" i="7" s="1"/>
  <c r="F72" i="7"/>
  <c r="E39" i="7"/>
  <c r="F39" i="7" s="1"/>
  <c r="F40" i="7"/>
  <c r="G57" i="7"/>
  <c r="G67" i="7"/>
  <c r="F83" i="7"/>
  <c r="F67" i="7"/>
  <c r="F56" i="7" s="1"/>
  <c r="G53" i="7"/>
  <c r="G52" i="7" s="1"/>
  <c r="E57" i="7"/>
  <c r="F53" i="7"/>
  <c r="F52" i="7" s="1"/>
  <c r="E53" i="7"/>
  <c r="E52" i="7" s="1"/>
  <c r="E67" i="7" l="1"/>
  <c r="E14" i="7"/>
  <c r="E13" i="7"/>
  <c r="F97" i="7"/>
  <c r="G56" i="7"/>
  <c r="G13" i="7"/>
  <c r="G97" i="7" s="1"/>
  <c r="E56" i="7"/>
  <c r="E97" i="7" s="1"/>
  <c r="E10" i="5"/>
  <c r="E9" i="5" s="1"/>
  <c r="D10" i="5"/>
  <c r="D9" i="5" s="1"/>
  <c r="C10" i="5"/>
  <c r="C9" i="5" s="1"/>
  <c r="E47" i="8"/>
  <c r="D47" i="8"/>
  <c r="C47" i="8"/>
  <c r="C44" i="8"/>
  <c r="E36" i="8"/>
  <c r="D36" i="8"/>
  <c r="C36" i="8"/>
  <c r="E33" i="8"/>
  <c r="D33" i="8"/>
  <c r="C33" i="8"/>
  <c r="E31" i="8"/>
  <c r="D31" i="8"/>
  <c r="C31" i="8"/>
  <c r="C30" i="8" l="1"/>
  <c r="E30" i="8"/>
  <c r="D30" i="8"/>
  <c r="E21" i="8"/>
  <c r="D21" i="8"/>
  <c r="C21" i="8"/>
  <c r="E14" i="8"/>
  <c r="D14" i="8"/>
  <c r="C14" i="8"/>
  <c r="E12" i="8"/>
  <c r="D12" i="8"/>
  <c r="C12" i="8"/>
  <c r="E10" i="8"/>
  <c r="D10" i="8"/>
  <c r="C10" i="8"/>
  <c r="G29" i="3"/>
  <c r="F29" i="3"/>
  <c r="E29" i="3"/>
  <c r="G24" i="3"/>
  <c r="F24" i="3"/>
  <c r="E24" i="3"/>
  <c r="E16" i="3"/>
  <c r="G10" i="3"/>
  <c r="G9" i="3" s="1"/>
  <c r="F10" i="3"/>
  <c r="F9" i="3" s="1"/>
  <c r="C9" i="8" l="1"/>
  <c r="E9" i="8"/>
  <c r="D9" i="8"/>
  <c r="E9" i="3"/>
  <c r="F23" i="3"/>
  <c r="E23" i="3"/>
  <c r="G23" i="3"/>
  <c r="I21" i="10" l="1"/>
  <c r="H21" i="10"/>
  <c r="G21" i="10"/>
  <c r="I11" i="10"/>
  <c r="I14" i="10" s="1"/>
  <c r="H11" i="10"/>
  <c r="G11" i="10"/>
  <c r="G8" i="10"/>
  <c r="G14" i="10" l="1"/>
  <c r="G22" i="10" s="1"/>
  <c r="G28" i="10" s="1"/>
  <c r="G29" i="10" s="1"/>
  <c r="H14" i="10"/>
  <c r="I22" i="10"/>
  <c r="I28" i="10" s="1"/>
  <c r="H34" i="10"/>
  <c r="H37" i="10" s="1"/>
  <c r="I34" i="10" s="1"/>
  <c r="I37" i="10" s="1"/>
  <c r="I29" i="10" l="1"/>
  <c r="H28" i="10"/>
  <c r="H29" i="10" s="1"/>
  <c r="H22" i="10"/>
</calcChain>
</file>

<file path=xl/sharedStrings.xml><?xml version="1.0" encoding="utf-8"?>
<sst xmlns="http://schemas.openxmlformats.org/spreadsheetml/2006/main" count="289" uniqueCount="137">
  <si>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</si>
  <si>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</si>
  <si>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</si>
  <si>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</si>
  <si>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</si>
  <si>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</si>
  <si>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</si>
  <si>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</si>
  <si>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</si>
  <si>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</si>
  <si>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</si>
  <si>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</si>
  <si>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</si>
  <si>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</si>
  <si>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</si>
  <si>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</si>
  <si>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</si>
  <si>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</si>
  <si>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</si>
  <si>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</si>
  <si>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</si>
  <si>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</si>
  <si>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</si>
  <si>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</si>
  <si>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</si>
  <si>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</si>
  <si>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</si>
  <si>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</si>
  <si>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</si>
  <si>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</si>
  <si>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</si>
  <si>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</si>
  <si>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</si>
  <si>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</si>
  <si>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</si>
  <si>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</si>
  <si>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</si>
  <si>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</si>
  <si>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</si>
  <si>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</si>
  <si>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</si>
  <si>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</si>
  <si>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</si>
  <si>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</si>
  <si>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</si>
  <si>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</si>
  <si>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</si>
  <si>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</si>
  <si>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</si>
  <si>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</si>
  <si>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</si>
  <si>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</si>
  <si>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</si>
  <si>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</si>
  <si>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</si>
  <si>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</si>
  <si>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</si>
  <si>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</si>
  <si>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</si>
  <si>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</si>
  <si>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</si>
  <si>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</si>
  <si>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</si>
  <si>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</si>
  <si>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</si>
  <si>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pruženi usluga</t>
  </si>
  <si>
    <t>Financijski rashodi</t>
  </si>
  <si>
    <t>Ostali rashodi</t>
  </si>
  <si>
    <t>Prihodi od imovin</t>
  </si>
  <si>
    <t>Prihodi po posebnim propisima</t>
  </si>
  <si>
    <t>6 Donacije</t>
  </si>
  <si>
    <t xml:space="preserve">  62 Donacije</t>
  </si>
  <si>
    <t xml:space="preserve">  44 Prihodi za decentralizirane funkcije</t>
  </si>
  <si>
    <t xml:space="preserve">  52 Pomoć - prorač.korisnici</t>
  </si>
  <si>
    <t xml:space="preserve">  51 Pomoć - EU projekti</t>
  </si>
  <si>
    <t xml:space="preserve">  32 Vlastiti prihodi</t>
  </si>
  <si>
    <t xml:space="preserve">  38 Vlastiti prihodi - preneseno</t>
  </si>
  <si>
    <t xml:space="preserve">  48 Ostali prihodi za posebne namjene - preneseno</t>
  </si>
  <si>
    <t>7 Prihod od prodaje nef.imov, osig.</t>
  </si>
  <si>
    <t>09 Obrazovanje</t>
  </si>
  <si>
    <t>092 Srednjoškolsko obrazovanje</t>
  </si>
  <si>
    <t>098 Usluge obrazovanja koje nisu drugdje svrstane</t>
  </si>
  <si>
    <t>PROGRAM 5306</t>
  </si>
  <si>
    <t>Obilježavanje postiguća učenika i nastavnika</t>
  </si>
  <si>
    <t xml:space="preserve">Aktivnost A530605 </t>
  </si>
  <si>
    <t>Natjecanja i smotre</t>
  </si>
  <si>
    <t>Izvor financiranja 11</t>
  </si>
  <si>
    <t>Opći prihodi i primici</t>
  </si>
  <si>
    <t>PROGRAM 5501</t>
  </si>
  <si>
    <t>Srednjoškolsko obrazovanje</t>
  </si>
  <si>
    <t>Aktivnost A550101</t>
  </si>
  <si>
    <t>Osiguravanje uvjeta rada</t>
  </si>
  <si>
    <t>Izvor financiranja 32</t>
  </si>
  <si>
    <t>Vlastiti prihodi</t>
  </si>
  <si>
    <t>Izvor financiranja 38</t>
  </si>
  <si>
    <t>Vlastiti prihodi - preneseno</t>
  </si>
  <si>
    <t>Izvor financiranja 43</t>
  </si>
  <si>
    <t>Prihodi za posebne namjene</t>
  </si>
  <si>
    <t>Izvor financiranja 44</t>
  </si>
  <si>
    <t>Prihodi za decentraliirane funkcije</t>
  </si>
  <si>
    <t>Izvor financiranja 48</t>
  </si>
  <si>
    <t>Prihodi za posebne namjene - preneseno</t>
  </si>
  <si>
    <t>Izvor financiranja 52</t>
  </si>
  <si>
    <t>Pomoći</t>
  </si>
  <si>
    <t>Izvor financiranja 62</t>
  </si>
  <si>
    <t>Donacije</t>
  </si>
  <si>
    <t>PROGRAM 5502</t>
  </si>
  <si>
    <t>Unapređenje kvalitete OO sustava</t>
  </si>
  <si>
    <t>Aktivnost T550102</t>
  </si>
  <si>
    <t>Investicijsko održavanje objekta i opreme</t>
  </si>
  <si>
    <t>Aktivnost A550203</t>
  </si>
  <si>
    <t>Programi školskog kurikuluma</t>
  </si>
  <si>
    <t>Aktivnost A550205</t>
  </si>
  <si>
    <t>Sufinanciranje rada pomoćnika</t>
  </si>
  <si>
    <t>Izvor financiranja 51</t>
  </si>
  <si>
    <t>PROGRAM 5504</t>
  </si>
  <si>
    <t>Kapitalna ulaganja u OO infrastrukturu</t>
  </si>
  <si>
    <t>Aktivnost K550401</t>
  </si>
  <si>
    <t>Opremanje ustanova školstva</t>
  </si>
  <si>
    <t>Povećanje / smanjenje</t>
  </si>
  <si>
    <t>I. izmjene i dopune</t>
  </si>
  <si>
    <t xml:space="preserve">  58 Pomoć - prenesena sredstva (PGŽ)</t>
  </si>
  <si>
    <t>7 Prihod od naknade štete</t>
  </si>
  <si>
    <t xml:space="preserve">  73 Prihodi od naknade štete</t>
  </si>
  <si>
    <t xml:space="preserve">  52 Pomoć - prorač.korisnici </t>
  </si>
  <si>
    <t xml:space="preserve">  73 Prihod od naknade štete</t>
  </si>
  <si>
    <t xml:space="preserve">  68 Donacije - prenesena sredstva</t>
  </si>
  <si>
    <t>Izvor financiranja 58</t>
  </si>
  <si>
    <t>Pomoći - prenesena sredstva (PGŽ)</t>
  </si>
  <si>
    <t>Izvor financiranja 73</t>
  </si>
  <si>
    <t>Prihodi od naknade štete</t>
  </si>
  <si>
    <t>Aktivnost 550221</t>
  </si>
  <si>
    <t>Osiguranje besplat. zaliha menstrual.hig.potr.</t>
  </si>
  <si>
    <t>Tekuće donacije u naravi</t>
  </si>
  <si>
    <t>FINANCIJSKI PLAN OBRTNIČKE ŠKOLE, OPATIJA ZA 2025.GODINU - II. REBALANS</t>
  </si>
  <si>
    <t>I. rebalans</t>
  </si>
  <si>
    <t>II.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</si>
</sst>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/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wrapText="1"/>
    </xf>
    <xf numFmtId="0" fontId="0" fillId="0" borderId="0" xfId="0" applyFill="1"/>
    <xf numFmtId="0" fontId="8" fillId="2" borderId="0" xfId="0" quotePrefix="1" applyFont="1" applyFill="1" applyBorder="1" applyAlignment="1">
      <alignment horizontal="left" vertical="center"/>
    </xf>
    <xf numFmtId="3" fontId="21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right"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0" fontId="24" fillId="2" borderId="3" xfId="0" quotePrefix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3" fontId="27" fillId="0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3" fontId="10" fillId="2" borderId="3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25" fillId="2" borderId="3" xfId="0" applyNumberFormat="1" applyFont="1" applyFill="1" applyBorder="1" applyAlignment="1" applyProtection="1">
      <alignment vertical="center" wrapText="1"/>
    </xf>
    <xf numFmtId="3" fontId="10" fillId="2" borderId="3" xfId="0" applyNumberFormat="1" applyFont="1" applyFill="1" applyBorder="1" applyAlignment="1" applyProtection="1">
      <alignment horizontal="right" wrapText="1"/>
    </xf>
    <xf numFmtId="0" fontId="5" fillId="0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/>
    <xf numFmtId="0" fontId="28" fillId="0" borderId="4" xfId="0" applyNumberFormat="1" applyFont="1" applyFill="1" applyBorder="1" applyAlignment="1" applyProtection="1">
      <alignment horizontal="left" vertical="center" wrapText="1"/>
    </xf>
    <xf numFmtId="3" fontId="22" fillId="0" borderId="3" xfId="0" applyNumberFormat="1" applyFont="1" applyFill="1" applyBorder="1" applyAlignment="1" applyProtection="1">
      <alignment horizontal="right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11" fillId="6" borderId="0" xfId="0" applyFont="1" applyFill="1"/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3" fontId="10" fillId="0" borderId="3" xfId="0" applyNumberFormat="1" applyFont="1" applyFill="1" applyBorder="1" applyAlignment="1" applyProtection="1">
      <alignment horizontal="right" wrapText="1"/>
    </xf>
    <xf numFmtId="3" fontId="5" fillId="0" borderId="4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wrapText="1"/>
    </xf>
    <xf numFmtId="0" fontId="30" fillId="0" borderId="0" xfId="0" applyNumberFormat="1" applyFont="1" applyFill="1" applyBorder="1" applyAlignment="1" applyProtection="1">
      <alignment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 indent="1"/>
    </xf>
    <xf numFmtId="0" fontId="22" fillId="0" borderId="2" xfId="0" applyNumberFormat="1" applyFont="1" applyFill="1" applyBorder="1" applyAlignment="1" applyProtection="1">
      <alignment horizontal="left" vertical="center" wrapText="1" indent="1"/>
    </xf>
    <xf numFmtId="0" fontId="22" fillId="0" borderId="4" xfId="0" applyNumberFormat="1" applyFont="1" applyFill="1" applyBorder="1" applyAlignment="1" applyProtection="1">
      <alignment horizontal="left" vertical="center" wrapText="1" indent="1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2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I40"/>
  <sheetViews>
    <sheetView tabSelected="1" zoomScaleNormal="100" workbookViewId="0">
      <selection activeCell="B5" sqref="B5:I5"/>
    </sheetView>
  </sheetViews>
  <sheetFormatPr defaultRowHeight="14.4" x14ac:dyDescent="0.3"/>
  <cols>
    <col min="1" max="1" width="2" customWidth="1"/>
    <col min="6" max="9" width="25.33203125" customWidth="1"/>
  </cols>
  <sheetData>
    <row r="1" spans="2:9" ht="42" customHeight="1" x14ac:dyDescent="0.3">
      <c r="B1" s="126" t="s">
        <v>134</v>
      </c>
      <c r="C1" s="126"/>
      <c r="D1" s="126"/>
      <c r="E1" s="126"/>
      <c r="F1" s="126"/>
      <c r="G1" s="126"/>
      <c r="H1" s="126"/>
      <c r="I1" s="126"/>
    </row>
    <row r="2" spans="2:9" ht="17.399999999999999" x14ac:dyDescent="0.3">
      <c r="B2" s="15"/>
      <c r="C2" s="15"/>
      <c r="D2" s="15"/>
      <c r="E2" s="15"/>
      <c r="F2" s="15"/>
      <c r="G2" s="15"/>
      <c r="H2" s="15"/>
      <c r="I2" s="15"/>
    </row>
    <row r="3" spans="2:9" ht="15.6" x14ac:dyDescent="0.3">
      <c r="B3" s="127" t="s">
        <v>18</v>
      </c>
      <c r="C3" s="127"/>
      <c r="D3" s="127"/>
      <c r="E3" s="127"/>
      <c r="F3" s="127"/>
      <c r="G3" s="127"/>
      <c r="H3" s="128"/>
      <c r="I3" s="128"/>
    </row>
    <row r="4" spans="2:9" ht="17.399999999999999" x14ac:dyDescent="0.3">
      <c r="B4" s="15"/>
      <c r="C4" s="15"/>
      <c r="D4" s="15"/>
      <c r="E4" s="15"/>
      <c r="F4" s="15"/>
      <c r="G4" s="15"/>
      <c r="H4" s="5"/>
      <c r="I4" s="5"/>
    </row>
    <row r="5" spans="2:9" ht="15.6" x14ac:dyDescent="0.3">
      <c r="B5" s="127" t="s">
        <v>24</v>
      </c>
      <c r="C5" s="129"/>
      <c r="D5" s="129"/>
      <c r="E5" s="129"/>
      <c r="F5" s="129"/>
      <c r="G5" s="129"/>
      <c r="H5" s="129"/>
      <c r="I5" s="129"/>
    </row>
    <row r="6" spans="2:9" ht="17.399999999999999" x14ac:dyDescent="0.3">
      <c r="B6" s="1"/>
      <c r="C6" s="2"/>
      <c r="D6" s="2"/>
      <c r="E6" s="2"/>
      <c r="F6" s="6"/>
      <c r="G6" s="7"/>
      <c r="H6" s="7"/>
      <c r="I6" s="24" t="s">
        <v>31</v>
      </c>
    </row>
    <row r="7" spans="2:9" x14ac:dyDescent="0.3">
      <c r="B7" s="17"/>
      <c r="C7" s="18"/>
      <c r="D7" s="18"/>
      <c r="E7" s="19"/>
      <c r="F7" s="20"/>
      <c r="G7" s="3" t="s">
        <v>135</v>
      </c>
      <c r="H7" s="3" t="s">
        <v>119</v>
      </c>
      <c r="I7" s="3" t="s">
        <v>136</v>
      </c>
    </row>
    <row r="8" spans="2:9" x14ac:dyDescent="0.3">
      <c r="B8" s="130" t="s">
        <v>0</v>
      </c>
      <c r="C8" s="131"/>
      <c r="D8" s="131"/>
      <c r="E8" s="131"/>
      <c r="F8" s="132"/>
      <c r="G8" s="21">
        <f t="shared" ref="G8:I8" si="0">G9+G10</f>
        <v>1173048.23</v>
      </c>
      <c r="H8" s="21">
        <f t="shared" si="0"/>
        <v>6369.7700000000186</v>
      </c>
      <c r="I8" s="21">
        <f t="shared" si="0"/>
        <v>1179418</v>
      </c>
    </row>
    <row r="9" spans="2:9" x14ac:dyDescent="0.3">
      <c r="B9" s="133" t="s">
        <v>32</v>
      </c>
      <c r="C9" s="134"/>
      <c r="D9" s="134"/>
      <c r="E9" s="134"/>
      <c r="F9" s="125"/>
      <c r="G9" s="22">
        <v>1173048.23</v>
      </c>
      <c r="H9" s="22">
        <f>I9-G9</f>
        <v>6369.7700000000186</v>
      </c>
      <c r="I9" s="22">
        <v>1179418</v>
      </c>
    </row>
    <row r="10" spans="2:9" x14ac:dyDescent="0.3">
      <c r="B10" s="135" t="s">
        <v>33</v>
      </c>
      <c r="C10" s="125"/>
      <c r="D10" s="125"/>
      <c r="E10" s="125"/>
      <c r="F10" s="125"/>
      <c r="G10" s="22"/>
      <c r="H10" s="22"/>
      <c r="I10" s="22"/>
    </row>
    <row r="11" spans="2:9" x14ac:dyDescent="0.3">
      <c r="B11" s="25" t="s">
        <v>1</v>
      </c>
      <c r="C11" s="31"/>
      <c r="D11" s="31"/>
      <c r="E11" s="31"/>
      <c r="F11" s="31"/>
      <c r="G11" s="21">
        <f t="shared" ref="G11:I11" si="1">G12+G13</f>
        <v>1177712.3699999999</v>
      </c>
      <c r="H11" s="21">
        <f t="shared" si="1"/>
        <v>6369.6300000000747</v>
      </c>
      <c r="I11" s="21">
        <f t="shared" si="1"/>
        <v>1184082</v>
      </c>
    </row>
    <row r="12" spans="2:9" x14ac:dyDescent="0.3">
      <c r="B12" s="136" t="s">
        <v>34</v>
      </c>
      <c r="C12" s="134"/>
      <c r="D12" s="134"/>
      <c r="E12" s="134"/>
      <c r="F12" s="134"/>
      <c r="G12" s="32">
        <v>1176647.92</v>
      </c>
      <c r="H12" s="22">
        <f>I12-G12</f>
        <v>5970.0800000000745</v>
      </c>
      <c r="I12" s="32">
        <v>1182618</v>
      </c>
    </row>
    <row r="13" spans="2:9" x14ac:dyDescent="0.3">
      <c r="B13" s="124" t="s">
        <v>35</v>
      </c>
      <c r="C13" s="125"/>
      <c r="D13" s="125"/>
      <c r="E13" s="125"/>
      <c r="F13" s="125"/>
      <c r="G13" s="32">
        <v>1064.45</v>
      </c>
      <c r="H13" s="22">
        <f>I13-G13</f>
        <v>399.54999999999995</v>
      </c>
      <c r="I13" s="32">
        <v>1464</v>
      </c>
    </row>
    <row r="14" spans="2:9" x14ac:dyDescent="0.3">
      <c r="B14" s="137" t="s">
        <v>57</v>
      </c>
      <c r="C14" s="131"/>
      <c r="D14" s="131"/>
      <c r="E14" s="131"/>
      <c r="F14" s="131"/>
      <c r="G14" s="21">
        <f t="shared" ref="G14:I14" si="2">G8-G11</f>
        <v>-4664.1399999998976</v>
      </c>
      <c r="H14" s="21">
        <f t="shared" si="2"/>
        <v>0.13999999994393875</v>
      </c>
      <c r="I14" s="21">
        <f t="shared" si="2"/>
        <v>-4664</v>
      </c>
    </row>
    <row r="15" spans="2:9" ht="17.399999999999999" x14ac:dyDescent="0.3">
      <c r="B15" s="15"/>
      <c r="C15" s="13"/>
      <c r="D15" s="13"/>
      <c r="E15" s="13"/>
      <c r="F15" s="13"/>
      <c r="G15" s="14"/>
      <c r="H15" s="14"/>
      <c r="I15" s="14"/>
    </row>
    <row r="16" spans="2:9" ht="15.6" x14ac:dyDescent="0.3">
      <c r="B16" s="127" t="s">
        <v>25</v>
      </c>
      <c r="C16" s="129"/>
      <c r="D16" s="129"/>
      <c r="E16" s="129"/>
      <c r="F16" s="129"/>
      <c r="G16" s="129"/>
      <c r="H16" s="129"/>
      <c r="I16" s="129"/>
    </row>
    <row r="17" spans="2:9" ht="17.399999999999999" x14ac:dyDescent="0.3">
      <c r="B17" s="15"/>
      <c r="C17" s="13"/>
      <c r="D17" s="13"/>
      <c r="E17" s="13"/>
      <c r="F17" s="13"/>
      <c r="G17" s="14"/>
      <c r="H17" s="14"/>
      <c r="I17" s="14"/>
    </row>
    <row r="18" spans="2:9" x14ac:dyDescent="0.3">
      <c r="B18" s="17"/>
      <c r="C18" s="18"/>
      <c r="D18" s="18"/>
      <c r="E18" s="19"/>
      <c r="F18" s="20"/>
      <c r="G18" s="3" t="s">
        <v>135</v>
      </c>
      <c r="H18" s="3" t="s">
        <v>119</v>
      </c>
      <c r="I18" s="3" t="s">
        <v>136</v>
      </c>
    </row>
    <row r="19" spans="2:9" x14ac:dyDescent="0.3">
      <c r="B19" s="124" t="s">
        <v>36</v>
      </c>
      <c r="C19" s="125"/>
      <c r="D19" s="125"/>
      <c r="E19" s="125"/>
      <c r="F19" s="125"/>
      <c r="G19" s="33"/>
      <c r="H19" s="33"/>
      <c r="I19" s="32"/>
    </row>
    <row r="20" spans="2:9" x14ac:dyDescent="0.3">
      <c r="B20" s="124" t="s">
        <v>37</v>
      </c>
      <c r="C20" s="125"/>
      <c r="D20" s="125"/>
      <c r="E20" s="125"/>
      <c r="F20" s="125"/>
      <c r="G20" s="33"/>
      <c r="H20" s="33"/>
      <c r="I20" s="32"/>
    </row>
    <row r="21" spans="2:9" x14ac:dyDescent="0.3">
      <c r="B21" s="137" t="s">
        <v>2</v>
      </c>
      <c r="C21" s="131"/>
      <c r="D21" s="131"/>
      <c r="E21" s="131"/>
      <c r="F21" s="131"/>
      <c r="G21" s="21">
        <f t="shared" ref="G21:I21" si="3">G19-G20</f>
        <v>0</v>
      </c>
      <c r="H21" s="21">
        <f t="shared" si="3"/>
        <v>0</v>
      </c>
      <c r="I21" s="21">
        <f t="shared" si="3"/>
        <v>0</v>
      </c>
    </row>
    <row r="22" spans="2:9" x14ac:dyDescent="0.3">
      <c r="B22" s="137" t="s">
        <v>58</v>
      </c>
      <c r="C22" s="131"/>
      <c r="D22" s="131"/>
      <c r="E22" s="131"/>
      <c r="F22" s="131"/>
      <c r="G22" s="21">
        <f t="shared" ref="G22:I22" si="4">G14+G21</f>
        <v>-4664.1399999998976</v>
      </c>
      <c r="H22" s="21">
        <f t="shared" si="4"/>
        <v>0.13999999994393875</v>
      </c>
      <c r="I22" s="21">
        <f t="shared" si="4"/>
        <v>-4664</v>
      </c>
    </row>
    <row r="23" spans="2:9" ht="17.399999999999999" x14ac:dyDescent="0.3">
      <c r="B23" s="12"/>
      <c r="C23" s="13"/>
      <c r="D23" s="13"/>
      <c r="E23" s="13"/>
      <c r="F23" s="13"/>
      <c r="G23" s="14"/>
      <c r="H23" s="14"/>
      <c r="I23" s="14"/>
    </row>
    <row r="24" spans="2:9" ht="15.6" x14ac:dyDescent="0.3">
      <c r="B24" s="127" t="s">
        <v>59</v>
      </c>
      <c r="C24" s="129"/>
      <c r="D24" s="129"/>
      <c r="E24" s="129"/>
      <c r="F24" s="129"/>
      <c r="G24" s="129"/>
      <c r="H24" s="129"/>
      <c r="I24" s="129"/>
    </row>
    <row r="25" spans="2:9" ht="15.6" x14ac:dyDescent="0.3">
      <c r="B25" s="29"/>
      <c r="C25" s="30"/>
      <c r="D25" s="30"/>
      <c r="E25" s="30"/>
      <c r="F25" s="30"/>
      <c r="G25" s="30"/>
      <c r="H25" s="30"/>
      <c r="I25" s="30"/>
    </row>
    <row r="26" spans="2:9" x14ac:dyDescent="0.3">
      <c r="B26" s="17"/>
      <c r="C26" s="18"/>
      <c r="D26" s="18"/>
      <c r="E26" s="19"/>
      <c r="F26" s="20"/>
      <c r="G26" s="3" t="s">
        <v>135</v>
      </c>
      <c r="H26" s="3" t="s">
        <v>119</v>
      </c>
      <c r="I26" s="3" t="s">
        <v>136</v>
      </c>
    </row>
    <row r="27" spans="2:9" ht="15" customHeight="1" x14ac:dyDescent="0.3">
      <c r="B27" s="140" t="s">
        <v>60</v>
      </c>
      <c r="C27" s="141"/>
      <c r="D27" s="141"/>
      <c r="E27" s="141"/>
      <c r="F27" s="142"/>
      <c r="G27" s="34">
        <v>0</v>
      </c>
      <c r="H27" s="34">
        <f>I27-G27</f>
        <v>4664.1400000000003</v>
      </c>
      <c r="I27" s="35">
        <v>4664.1400000000003</v>
      </c>
    </row>
    <row r="28" spans="2:9" ht="15" customHeight="1" x14ac:dyDescent="0.3">
      <c r="B28" s="137" t="s">
        <v>61</v>
      </c>
      <c r="C28" s="131"/>
      <c r="D28" s="131"/>
      <c r="E28" s="131"/>
      <c r="F28" s="131"/>
      <c r="G28" s="36">
        <f t="shared" ref="G28:I28" si="5">G22+G27</f>
        <v>-4664.1399999998976</v>
      </c>
      <c r="H28" s="36">
        <f>I28-G28</f>
        <v>4664.2799999998979</v>
      </c>
      <c r="I28" s="37">
        <f t="shared" si="5"/>
        <v>0.14000000000032742</v>
      </c>
    </row>
    <row r="29" spans="2:9" ht="45" customHeight="1" x14ac:dyDescent="0.3">
      <c r="B29" s="130" t="s">
        <v>62</v>
      </c>
      <c r="C29" s="143"/>
      <c r="D29" s="143"/>
      <c r="E29" s="143"/>
      <c r="F29" s="144"/>
      <c r="G29" s="36">
        <f t="shared" ref="G29:I29" si="6">G14+G21+G27-G28</f>
        <v>0</v>
      </c>
      <c r="H29" s="36">
        <f t="shared" si="6"/>
        <v>4.638422979041934E-11</v>
      </c>
      <c r="I29" s="37">
        <f t="shared" si="6"/>
        <v>0</v>
      </c>
    </row>
    <row r="30" spans="2:9" ht="15.6" x14ac:dyDescent="0.3">
      <c r="B30" s="38"/>
      <c r="C30" s="39"/>
      <c r="D30" s="39"/>
      <c r="E30" s="39"/>
      <c r="F30" s="39"/>
      <c r="G30" s="39"/>
      <c r="H30" s="39"/>
      <c r="I30" s="39"/>
    </row>
    <row r="31" spans="2:9" ht="15.6" x14ac:dyDescent="0.3">
      <c r="B31" s="145" t="s">
        <v>56</v>
      </c>
      <c r="C31" s="145"/>
      <c r="D31" s="145"/>
      <c r="E31" s="145"/>
      <c r="F31" s="145"/>
      <c r="G31" s="145"/>
      <c r="H31" s="145"/>
      <c r="I31" s="145"/>
    </row>
    <row r="32" spans="2:9" ht="17.399999999999999" x14ac:dyDescent="0.3">
      <c r="B32" s="40"/>
      <c r="C32" s="41"/>
      <c r="D32" s="41"/>
      <c r="E32" s="41"/>
      <c r="F32" s="41"/>
      <c r="G32" s="42"/>
      <c r="H32" s="42"/>
      <c r="I32" s="42"/>
    </row>
    <row r="33" spans="2:9" x14ac:dyDescent="0.3">
      <c r="B33" s="43"/>
      <c r="C33" s="44"/>
      <c r="D33" s="44"/>
      <c r="E33" s="45"/>
      <c r="F33" s="46"/>
      <c r="G33" s="3" t="s">
        <v>135</v>
      </c>
      <c r="H33" s="3" t="s">
        <v>119</v>
      </c>
      <c r="I33" s="3" t="s">
        <v>136</v>
      </c>
    </row>
    <row r="34" spans="2:9" x14ac:dyDescent="0.3">
      <c r="B34" s="140" t="s">
        <v>60</v>
      </c>
      <c r="C34" s="141"/>
      <c r="D34" s="141"/>
      <c r="E34" s="141"/>
      <c r="F34" s="142"/>
      <c r="G34" s="34">
        <v>0</v>
      </c>
      <c r="H34" s="34">
        <f>G37</f>
        <v>0</v>
      </c>
      <c r="I34" s="35">
        <f>H37</f>
        <v>0</v>
      </c>
    </row>
    <row r="35" spans="2:9" ht="28.5" customHeight="1" x14ac:dyDescent="0.3">
      <c r="B35" s="140" t="s">
        <v>63</v>
      </c>
      <c r="C35" s="141"/>
      <c r="D35" s="141"/>
      <c r="E35" s="141"/>
      <c r="F35" s="142"/>
      <c r="G35" s="34">
        <v>0</v>
      </c>
      <c r="H35" s="34">
        <v>0</v>
      </c>
      <c r="I35" s="35">
        <v>0</v>
      </c>
    </row>
    <row r="36" spans="2:9" x14ac:dyDescent="0.3">
      <c r="B36" s="140" t="s">
        <v>64</v>
      </c>
      <c r="C36" s="146"/>
      <c r="D36" s="146"/>
      <c r="E36" s="146"/>
      <c r="F36" s="147"/>
      <c r="G36" s="34">
        <v>0</v>
      </c>
      <c r="H36" s="34">
        <v>0</v>
      </c>
      <c r="I36" s="35">
        <v>0</v>
      </c>
    </row>
    <row r="37" spans="2:9" ht="15" customHeight="1" x14ac:dyDescent="0.3">
      <c r="B37" s="137" t="s">
        <v>61</v>
      </c>
      <c r="C37" s="131"/>
      <c r="D37" s="131"/>
      <c r="E37" s="131"/>
      <c r="F37" s="131"/>
      <c r="G37" s="23">
        <v>0</v>
      </c>
      <c r="H37" s="23">
        <f t="shared" ref="H37:I37" si="7">H34-H35+H36</f>
        <v>0</v>
      </c>
      <c r="I37" s="47">
        <f t="shared" si="7"/>
        <v>0</v>
      </c>
    </row>
    <row r="38" spans="2:9" ht="17.25" customHeight="1" x14ac:dyDescent="0.3">
      <c r="B38" s="148"/>
      <c r="C38" s="149"/>
      <c r="D38" s="149"/>
      <c r="E38" s="149"/>
      <c r="F38" s="149"/>
      <c r="G38" s="149"/>
      <c r="H38" s="149"/>
      <c r="I38" s="149"/>
    </row>
    <row r="39" spans="2:9" x14ac:dyDescent="0.3">
      <c r="B39" s="138"/>
      <c r="C39" s="139"/>
      <c r="D39" s="139"/>
      <c r="E39" s="139"/>
      <c r="F39" s="139"/>
      <c r="G39" s="139"/>
      <c r="H39" s="139"/>
      <c r="I39" s="139"/>
    </row>
    <row r="40" spans="2:9" ht="9" customHeight="1" x14ac:dyDescent="0.3"/>
  </sheetData>
  <mergeCells count="25">
    <mergeCell ref="B39:I39"/>
    <mergeCell ref="B21:F21"/>
    <mergeCell ref="B22:F22"/>
    <mergeCell ref="B24:I24"/>
    <mergeCell ref="B27:F27"/>
    <mergeCell ref="B28:F28"/>
    <mergeCell ref="B29:F29"/>
    <mergeCell ref="B31:I31"/>
    <mergeCell ref="B34:F34"/>
    <mergeCell ref="B35:F35"/>
    <mergeCell ref="B36:F36"/>
    <mergeCell ref="B37:F37"/>
    <mergeCell ref="B38:I38"/>
    <mergeCell ref="B20:F20"/>
    <mergeCell ref="B1:I1"/>
    <mergeCell ref="B3:I3"/>
    <mergeCell ref="B5:I5"/>
    <mergeCell ref="B8:F8"/>
    <mergeCell ref="B9:F9"/>
    <mergeCell ref="B10:F10"/>
    <mergeCell ref="B12:F12"/>
    <mergeCell ref="B13:F13"/>
    <mergeCell ref="B14:F14"/>
    <mergeCell ref="B16:I16"/>
    <mergeCell ref="B19:F19"/>
  </mergeCells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I30"/>
  <sheetViews>
    <sheetView workbookViewId="0">
      <selection activeCell="G11" sqref="G11"/>
    </sheetView>
  </sheetViews>
  <sheetFormatPr defaultRowHeight="14.4" x14ac:dyDescent="0.3"/>
  <cols>
    <col min="1" max="1" width="3.33203125" customWidth="1"/>
    <col min="2" max="2" width="7.44140625" bestFit="1" customWidth="1"/>
    <col min="3" max="3" width="8.44140625" bestFit="1" customWidth="1"/>
    <col min="4" max="4" width="27.6640625" bestFit="1" customWidth="1"/>
    <col min="5" max="7" width="25.33203125" customWidth="1"/>
  </cols>
  <sheetData>
    <row r="1" spans="2:9" ht="18" customHeight="1" x14ac:dyDescent="0.3">
      <c r="B1" s="4"/>
      <c r="C1" s="4"/>
      <c r="D1" s="4"/>
      <c r="E1" s="4"/>
      <c r="F1" s="4"/>
      <c r="G1" s="4"/>
    </row>
    <row r="2" spans="2:9" ht="15.75" customHeight="1" x14ac:dyDescent="0.3">
      <c r="B2" s="127" t="s">
        <v>18</v>
      </c>
      <c r="C2" s="127"/>
      <c r="D2" s="127"/>
      <c r="E2" s="127"/>
      <c r="F2" s="127"/>
      <c r="G2" s="127"/>
    </row>
    <row r="3" spans="2:9" ht="17.399999999999999" x14ac:dyDescent="0.3">
      <c r="B3" s="4"/>
      <c r="C3" s="4"/>
      <c r="D3" s="4"/>
      <c r="E3" s="4"/>
      <c r="F3" s="5"/>
      <c r="G3" s="5"/>
    </row>
    <row r="4" spans="2:9" ht="18" customHeight="1" x14ac:dyDescent="0.3">
      <c r="B4" s="127" t="s">
        <v>4</v>
      </c>
      <c r="C4" s="127"/>
      <c r="D4" s="127"/>
      <c r="E4" s="127"/>
      <c r="F4" s="127"/>
      <c r="G4" s="127"/>
    </row>
    <row r="5" spans="2:9" ht="17.399999999999999" x14ac:dyDescent="0.3">
      <c r="B5" s="4"/>
      <c r="C5" s="4"/>
      <c r="D5" s="4"/>
      <c r="E5" s="4"/>
      <c r="F5" s="5"/>
      <c r="G5" s="5"/>
    </row>
    <row r="6" spans="2:9" ht="15.75" customHeight="1" x14ac:dyDescent="0.3">
      <c r="B6" s="127" t="s">
        <v>38</v>
      </c>
      <c r="C6" s="127"/>
      <c r="D6" s="127"/>
      <c r="E6" s="127"/>
      <c r="F6" s="127"/>
      <c r="G6" s="127"/>
    </row>
    <row r="7" spans="2:9" ht="17.399999999999999" x14ac:dyDescent="0.3">
      <c r="B7" s="4"/>
      <c r="C7" s="4"/>
      <c r="D7" s="4"/>
      <c r="E7" s="4"/>
      <c r="F7" s="5"/>
      <c r="G7" s="5"/>
    </row>
    <row r="8" spans="2:9" x14ac:dyDescent="0.3">
      <c r="B8" s="11" t="s">
        <v>5</v>
      </c>
      <c r="C8" s="10" t="s">
        <v>6</v>
      </c>
      <c r="D8" s="10" t="s">
        <v>3</v>
      </c>
      <c r="E8" s="11" t="s">
        <v>135</v>
      </c>
      <c r="F8" s="11" t="s">
        <v>119</v>
      </c>
      <c r="G8" s="11" t="s">
        <v>136</v>
      </c>
    </row>
    <row r="9" spans="2:9" x14ac:dyDescent="0.3">
      <c r="B9" s="27"/>
      <c r="C9" s="28"/>
      <c r="D9" s="26" t="s">
        <v>0</v>
      </c>
      <c r="E9" s="57">
        <f>E10+E16</f>
        <v>1173048.23</v>
      </c>
      <c r="F9" s="57">
        <f>F10+F16</f>
        <v>6369.7700000000041</v>
      </c>
      <c r="G9" s="57">
        <f>G10+G16</f>
        <v>1179418</v>
      </c>
    </row>
    <row r="10" spans="2:9" ht="15.75" customHeight="1" x14ac:dyDescent="0.3">
      <c r="B10" s="62">
        <v>6</v>
      </c>
      <c r="C10" s="62"/>
      <c r="D10" s="62" t="s">
        <v>7</v>
      </c>
      <c r="E10" s="61">
        <f>E11+E12+E13+E14+E15</f>
        <v>1173048.23</v>
      </c>
      <c r="F10" s="61">
        <f>F11+F12+F13+F14+F15</f>
        <v>6369.7700000000041</v>
      </c>
      <c r="G10" s="61">
        <f>G11+G12+G13+G14+G15</f>
        <v>1179418</v>
      </c>
    </row>
    <row r="11" spans="2:9" ht="39.6" x14ac:dyDescent="0.3">
      <c r="B11" s="62"/>
      <c r="C11" s="63">
        <v>63</v>
      </c>
      <c r="D11" s="63" t="s">
        <v>27</v>
      </c>
      <c r="E11" s="61">
        <v>1042345.5</v>
      </c>
      <c r="F11" s="61">
        <f>G11-E11</f>
        <v>-0.5</v>
      </c>
      <c r="G11" s="61">
        <v>1042345</v>
      </c>
    </row>
    <row r="12" spans="2:9" x14ac:dyDescent="0.3">
      <c r="B12" s="64"/>
      <c r="C12" s="64">
        <v>64</v>
      </c>
      <c r="D12" s="64" t="s">
        <v>68</v>
      </c>
      <c r="E12" s="61">
        <v>1</v>
      </c>
      <c r="F12" s="61">
        <f>G12-E12</f>
        <v>0</v>
      </c>
      <c r="G12" s="61">
        <v>1</v>
      </c>
    </row>
    <row r="13" spans="2:9" x14ac:dyDescent="0.3">
      <c r="B13" s="64"/>
      <c r="C13" s="64">
        <v>65</v>
      </c>
      <c r="D13" s="64" t="s">
        <v>69</v>
      </c>
      <c r="E13" s="61">
        <v>12370</v>
      </c>
      <c r="F13" s="61">
        <f>G13-E13</f>
        <v>570</v>
      </c>
      <c r="G13" s="61">
        <v>12940</v>
      </c>
    </row>
    <row r="14" spans="2:9" x14ac:dyDescent="0.3">
      <c r="B14" s="64"/>
      <c r="C14" s="64">
        <v>66</v>
      </c>
      <c r="D14" s="64" t="s">
        <v>65</v>
      </c>
      <c r="E14" s="61">
        <v>610</v>
      </c>
      <c r="F14" s="61">
        <f>G14-E14</f>
        <v>0</v>
      </c>
      <c r="G14" s="61">
        <v>610</v>
      </c>
    </row>
    <row r="15" spans="2:9" ht="39.6" x14ac:dyDescent="0.3">
      <c r="B15" s="64"/>
      <c r="C15" s="64">
        <v>67</v>
      </c>
      <c r="D15" s="63" t="s">
        <v>28</v>
      </c>
      <c r="E15" s="61">
        <v>117721.73</v>
      </c>
      <c r="F15" s="61">
        <f>G15-E15</f>
        <v>5800.2700000000041</v>
      </c>
      <c r="G15" s="61">
        <v>123522</v>
      </c>
      <c r="I15" s="56"/>
    </row>
    <row r="16" spans="2:9" ht="26.4" x14ac:dyDescent="0.3">
      <c r="B16" s="65">
        <v>7</v>
      </c>
      <c r="C16" s="66"/>
      <c r="D16" s="67" t="s">
        <v>8</v>
      </c>
      <c r="E16" s="22">
        <f>E17</f>
        <v>0</v>
      </c>
      <c r="F16" s="22">
        <v>0</v>
      </c>
      <c r="G16" s="22">
        <v>0</v>
      </c>
      <c r="I16" s="56"/>
    </row>
    <row r="17" spans="2:7" ht="26.4" x14ac:dyDescent="0.3">
      <c r="B17" s="63"/>
      <c r="C17" s="63">
        <v>72</v>
      </c>
      <c r="D17" s="68" t="s">
        <v>26</v>
      </c>
      <c r="E17" s="61">
        <v>0</v>
      </c>
      <c r="F17" s="61">
        <f>G17-E17</f>
        <v>0</v>
      </c>
      <c r="G17" s="69">
        <v>0</v>
      </c>
    </row>
    <row r="18" spans="2:7" x14ac:dyDescent="0.3">
      <c r="B18" s="70"/>
      <c r="C18" s="70"/>
      <c r="D18" s="70"/>
      <c r="E18" s="70"/>
      <c r="F18" s="70"/>
      <c r="G18" s="70"/>
    </row>
    <row r="19" spans="2:7" x14ac:dyDescent="0.3">
      <c r="B19" s="70"/>
      <c r="C19" s="70"/>
      <c r="D19" s="70"/>
      <c r="E19" s="70"/>
      <c r="F19" s="70"/>
      <c r="G19" s="70"/>
    </row>
    <row r="20" spans="2:7" ht="15.6" x14ac:dyDescent="0.3">
      <c r="B20" s="127" t="s">
        <v>39</v>
      </c>
      <c r="C20" s="150"/>
      <c r="D20" s="150"/>
      <c r="E20" s="150"/>
      <c r="F20" s="150"/>
      <c r="G20" s="150"/>
    </row>
    <row r="21" spans="2:7" ht="17.399999999999999" x14ac:dyDescent="0.3">
      <c r="B21" s="15"/>
      <c r="C21" s="15"/>
      <c r="D21" s="15"/>
      <c r="E21" s="15"/>
      <c r="F21" s="5"/>
      <c r="G21" s="5"/>
    </row>
    <row r="22" spans="2:7" x14ac:dyDescent="0.3">
      <c r="B22" s="112" t="s">
        <v>5</v>
      </c>
      <c r="C22" s="113" t="s">
        <v>6</v>
      </c>
      <c r="D22" s="113" t="s">
        <v>9</v>
      </c>
      <c r="E22" s="11" t="s">
        <v>135</v>
      </c>
      <c r="F22" s="112" t="s">
        <v>119</v>
      </c>
      <c r="G22" s="11" t="s">
        <v>136</v>
      </c>
    </row>
    <row r="23" spans="2:7" x14ac:dyDescent="0.3">
      <c r="B23" s="27"/>
      <c r="C23" s="28"/>
      <c r="D23" s="26" t="s">
        <v>1</v>
      </c>
      <c r="E23" s="58">
        <f>E24+E29</f>
        <v>1177712.3699999999</v>
      </c>
      <c r="F23" s="58">
        <f>F24+F29</f>
        <v>6369.6300000000047</v>
      </c>
      <c r="G23" s="58">
        <f>G24+G29</f>
        <v>1184082</v>
      </c>
    </row>
    <row r="24" spans="2:7" ht="15.75" customHeight="1" x14ac:dyDescent="0.3">
      <c r="B24" s="62">
        <v>3</v>
      </c>
      <c r="C24" s="62"/>
      <c r="D24" s="62" t="s">
        <v>10</v>
      </c>
      <c r="E24" s="60">
        <f>E25+E26+E27+E28</f>
        <v>1176647.92</v>
      </c>
      <c r="F24" s="60">
        <f>F25+F26+F27+F28</f>
        <v>5969.6300000000047</v>
      </c>
      <c r="G24" s="60">
        <f>G25+G26+G27+G28</f>
        <v>1182617.55</v>
      </c>
    </row>
    <row r="25" spans="2:7" ht="15.75" customHeight="1" x14ac:dyDescent="0.3">
      <c r="B25" s="62"/>
      <c r="C25" s="63">
        <v>31</v>
      </c>
      <c r="D25" s="63" t="s">
        <v>11</v>
      </c>
      <c r="E25" s="61">
        <v>1062900.03</v>
      </c>
      <c r="F25" s="61">
        <f>G25-E25</f>
        <v>0</v>
      </c>
      <c r="G25" s="61">
        <v>1062900.03</v>
      </c>
    </row>
    <row r="26" spans="2:7" x14ac:dyDescent="0.3">
      <c r="B26" s="64"/>
      <c r="C26" s="64">
        <v>32</v>
      </c>
      <c r="D26" s="64" t="s">
        <v>21</v>
      </c>
      <c r="E26" s="61">
        <v>112322.37</v>
      </c>
      <c r="F26" s="61">
        <f>G26-E26</f>
        <v>5969.6300000000047</v>
      </c>
      <c r="G26" s="61">
        <v>118292</v>
      </c>
    </row>
    <row r="27" spans="2:7" x14ac:dyDescent="0.3">
      <c r="B27" s="64"/>
      <c r="C27" s="64">
        <v>34</v>
      </c>
      <c r="D27" s="64" t="s">
        <v>66</v>
      </c>
      <c r="E27" s="61">
        <v>260.02</v>
      </c>
      <c r="F27" s="61">
        <f>G27-E27</f>
        <v>0</v>
      </c>
      <c r="G27" s="61">
        <v>260.02</v>
      </c>
    </row>
    <row r="28" spans="2:7" x14ac:dyDescent="0.3">
      <c r="B28" s="64"/>
      <c r="C28" s="64">
        <v>38</v>
      </c>
      <c r="D28" s="64" t="s">
        <v>67</v>
      </c>
      <c r="E28" s="61">
        <v>1165.5</v>
      </c>
      <c r="F28" s="61">
        <f>G28-E28</f>
        <v>0</v>
      </c>
      <c r="G28" s="61">
        <v>1165.5</v>
      </c>
    </row>
    <row r="29" spans="2:7" ht="26.4" x14ac:dyDescent="0.3">
      <c r="B29" s="65">
        <v>4</v>
      </c>
      <c r="C29" s="66"/>
      <c r="D29" s="67" t="s">
        <v>12</v>
      </c>
      <c r="E29" s="22">
        <f>E30</f>
        <v>1064.45</v>
      </c>
      <c r="F29" s="22">
        <f>F30</f>
        <v>400</v>
      </c>
      <c r="G29" s="22">
        <f>G30</f>
        <v>1464.45</v>
      </c>
    </row>
    <row r="30" spans="2:7" ht="26.4" x14ac:dyDescent="0.3">
      <c r="B30" s="63"/>
      <c r="C30" s="63">
        <v>42</v>
      </c>
      <c r="D30" s="68" t="s">
        <v>29</v>
      </c>
      <c r="E30" s="69">
        <v>1064.45</v>
      </c>
      <c r="F30" s="61">
        <f>G30-E30</f>
        <v>400</v>
      </c>
      <c r="G30" s="69">
        <v>1464.45</v>
      </c>
    </row>
  </sheetData>
  <mergeCells count="4">
    <mergeCell ref="B20:G20"/>
    <mergeCell ref="B2:G2"/>
    <mergeCell ref="B4:G4"/>
    <mergeCell ref="B6:G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49"/>
  <sheetViews>
    <sheetView workbookViewId="0">
      <selection activeCell="C19" sqref="C19"/>
    </sheetView>
  </sheetViews>
  <sheetFormatPr defaultRowHeight="14.4" x14ac:dyDescent="0.3"/>
  <cols>
    <col min="2" max="2" width="56.6640625" customWidth="1"/>
    <col min="3" max="3" width="26.5546875" customWidth="1"/>
    <col min="4" max="4" width="28.6640625" customWidth="1"/>
    <col min="5" max="5" width="26.33203125" customWidth="1"/>
  </cols>
  <sheetData>
    <row r="1" spans="2:5" ht="18" customHeight="1" x14ac:dyDescent="0.3">
      <c r="B1" s="15"/>
      <c r="C1" s="15"/>
      <c r="D1" s="15"/>
      <c r="E1" s="15"/>
    </row>
    <row r="2" spans="2:5" ht="15.75" customHeight="1" x14ac:dyDescent="0.3">
      <c r="B2" s="127" t="s">
        <v>18</v>
      </c>
      <c r="C2" s="127"/>
      <c r="D2" s="127"/>
      <c r="E2" s="127"/>
    </row>
    <row r="3" spans="2:5" ht="17.399999999999999" x14ac:dyDescent="0.3">
      <c r="C3" s="15"/>
      <c r="D3" s="5"/>
      <c r="E3" s="5"/>
    </row>
    <row r="4" spans="2:5" ht="18" customHeight="1" x14ac:dyDescent="0.3">
      <c r="B4" s="127" t="s">
        <v>4</v>
      </c>
      <c r="C4" s="127"/>
      <c r="D4" s="127"/>
      <c r="E4" s="127"/>
    </row>
    <row r="5" spans="2:5" ht="17.399999999999999" x14ac:dyDescent="0.3">
      <c r="B5" s="15"/>
      <c r="C5" s="15"/>
      <c r="D5" s="5"/>
      <c r="E5" s="5"/>
    </row>
    <row r="6" spans="2:5" ht="15.75" customHeight="1" x14ac:dyDescent="0.3">
      <c r="B6" s="127" t="s">
        <v>40</v>
      </c>
      <c r="C6" s="127"/>
      <c r="D6" s="127"/>
      <c r="E6" s="127"/>
    </row>
    <row r="7" spans="2:5" ht="17.399999999999999" x14ac:dyDescent="0.3">
      <c r="B7" s="15"/>
      <c r="C7" s="15"/>
      <c r="D7" s="5"/>
      <c r="E7" s="5"/>
    </row>
    <row r="8" spans="2:5" s="75" customFormat="1" ht="18.600000000000001" customHeight="1" x14ac:dyDescent="0.3">
      <c r="B8" s="76" t="s">
        <v>42</v>
      </c>
      <c r="C8" s="76" t="s">
        <v>135</v>
      </c>
      <c r="D8" s="76" t="s">
        <v>119</v>
      </c>
      <c r="E8" s="76" t="s">
        <v>136</v>
      </c>
    </row>
    <row r="9" spans="2:5" s="75" customFormat="1" ht="15.6" x14ac:dyDescent="0.3">
      <c r="B9" s="78" t="s">
        <v>0</v>
      </c>
      <c r="C9" s="79">
        <f>C11+C12+C14+C17+C21+C24</f>
        <v>1173048.23</v>
      </c>
      <c r="D9" s="79">
        <f>D11+D12+D14+D17+D21+D24</f>
        <v>6369.760000000002</v>
      </c>
      <c r="E9" s="79">
        <f>E11+E12+E14+E17+E21+E24</f>
        <v>1179417.99</v>
      </c>
    </row>
    <row r="10" spans="2:5" s="75" customFormat="1" ht="15.6" x14ac:dyDescent="0.3">
      <c r="B10" s="80" t="s">
        <v>46</v>
      </c>
      <c r="C10" s="79">
        <f>C11</f>
        <v>19401</v>
      </c>
      <c r="D10" s="79">
        <f>D11</f>
        <v>5800</v>
      </c>
      <c r="E10" s="79">
        <f>E11</f>
        <v>25201</v>
      </c>
    </row>
    <row r="11" spans="2:5" s="75" customFormat="1" ht="15.6" x14ac:dyDescent="0.3">
      <c r="B11" s="81" t="s">
        <v>47</v>
      </c>
      <c r="C11" s="82">
        <v>19401</v>
      </c>
      <c r="D11" s="82">
        <f>E11-C11</f>
        <v>5800</v>
      </c>
      <c r="E11" s="82">
        <v>25201</v>
      </c>
    </row>
    <row r="12" spans="2:5" s="75" customFormat="1" ht="15.6" x14ac:dyDescent="0.3">
      <c r="B12" s="83" t="s">
        <v>48</v>
      </c>
      <c r="C12" s="84">
        <f>C13</f>
        <v>301</v>
      </c>
      <c r="D12" s="84">
        <f>D13</f>
        <v>0</v>
      </c>
      <c r="E12" s="84">
        <f>E13</f>
        <v>301</v>
      </c>
    </row>
    <row r="13" spans="2:5" s="75" customFormat="1" ht="15.6" x14ac:dyDescent="0.3">
      <c r="B13" s="81" t="s">
        <v>75</v>
      </c>
      <c r="C13" s="82">
        <v>301</v>
      </c>
      <c r="D13" s="82">
        <f>E13-C13</f>
        <v>0</v>
      </c>
      <c r="E13" s="82">
        <v>301</v>
      </c>
    </row>
    <row r="14" spans="2:5" s="75" customFormat="1" ht="15.6" x14ac:dyDescent="0.3">
      <c r="B14" s="85" t="s">
        <v>44</v>
      </c>
      <c r="C14" s="86">
        <f>C15+C16</f>
        <v>97597.7</v>
      </c>
      <c r="D14" s="86">
        <f>D15+D16</f>
        <v>400.30000000000291</v>
      </c>
      <c r="E14" s="86">
        <f>E15+E16</f>
        <v>97998</v>
      </c>
    </row>
    <row r="15" spans="2:5" s="75" customFormat="1" ht="15.6" x14ac:dyDescent="0.3">
      <c r="B15" s="87" t="s">
        <v>45</v>
      </c>
      <c r="C15" s="82">
        <v>12370</v>
      </c>
      <c r="D15" s="82">
        <f>E15-C15</f>
        <v>400</v>
      </c>
      <c r="E15" s="82">
        <v>12770</v>
      </c>
    </row>
    <row r="16" spans="2:5" s="75" customFormat="1" ht="15.6" x14ac:dyDescent="0.3">
      <c r="B16" s="87" t="s">
        <v>72</v>
      </c>
      <c r="C16" s="82">
        <v>85227.7</v>
      </c>
      <c r="D16" s="82">
        <f>E16-C16</f>
        <v>0.30000000000291038</v>
      </c>
      <c r="E16" s="82">
        <v>85228</v>
      </c>
    </row>
    <row r="17" spans="2:5" s="75" customFormat="1" ht="15.6" x14ac:dyDescent="0.3">
      <c r="B17" s="78" t="s">
        <v>43</v>
      </c>
      <c r="C17" s="86">
        <f>C18+C19+C20</f>
        <v>1055438.53</v>
      </c>
      <c r="D17" s="86">
        <f>D18+D19+D20</f>
        <v>-0.54000000000087311</v>
      </c>
      <c r="E17" s="86">
        <f>E18+E19+E20</f>
        <v>1055437.99</v>
      </c>
    </row>
    <row r="18" spans="2:5" s="75" customFormat="1" ht="15.6" x14ac:dyDescent="0.3">
      <c r="B18" s="81" t="s">
        <v>74</v>
      </c>
      <c r="C18" s="122">
        <v>8603.0400000000009</v>
      </c>
      <c r="D18" s="82">
        <f>E18-C18</f>
        <v>-4.0000000000873115E-2</v>
      </c>
      <c r="E18" s="122">
        <v>8603</v>
      </c>
    </row>
    <row r="19" spans="2:5" s="75" customFormat="1" ht="15.6" x14ac:dyDescent="0.3">
      <c r="B19" s="81" t="s">
        <v>124</v>
      </c>
      <c r="C19" s="122">
        <v>1042345.5</v>
      </c>
      <c r="D19" s="82">
        <f>E19-C19</f>
        <v>-0.5</v>
      </c>
      <c r="E19" s="122">
        <v>1042345</v>
      </c>
    </row>
    <row r="20" spans="2:5" s="75" customFormat="1" ht="15.6" x14ac:dyDescent="0.3">
      <c r="B20" s="81" t="s">
        <v>121</v>
      </c>
      <c r="C20" s="122">
        <v>4489.99</v>
      </c>
      <c r="D20" s="82">
        <f>E20-C20</f>
        <v>0</v>
      </c>
      <c r="E20" s="122">
        <v>4489.99</v>
      </c>
    </row>
    <row r="21" spans="2:5" s="75" customFormat="1" ht="15.6" x14ac:dyDescent="0.3">
      <c r="B21" s="78" t="s">
        <v>70</v>
      </c>
      <c r="C21" s="86">
        <f>C22</f>
        <v>310</v>
      </c>
      <c r="D21" s="86">
        <f>D22</f>
        <v>0</v>
      </c>
      <c r="E21" s="86">
        <f>E22</f>
        <v>310</v>
      </c>
    </row>
    <row r="22" spans="2:5" s="75" customFormat="1" ht="15.6" x14ac:dyDescent="0.3">
      <c r="B22" s="81" t="s">
        <v>71</v>
      </c>
      <c r="C22" s="122">
        <v>310</v>
      </c>
      <c r="D22" s="82">
        <f>E22-C22</f>
        <v>0</v>
      </c>
      <c r="E22" s="122">
        <v>310</v>
      </c>
    </row>
    <row r="23" spans="2:5" s="75" customFormat="1" ht="15.6" hidden="1" x14ac:dyDescent="0.3">
      <c r="E23" s="119"/>
    </row>
    <row r="24" spans="2:5" s="75" customFormat="1" ht="15.6" x14ac:dyDescent="0.3">
      <c r="B24" s="78" t="s">
        <v>122</v>
      </c>
      <c r="C24" s="86">
        <f>C25</f>
        <v>0</v>
      </c>
      <c r="D24" s="86">
        <f>D25</f>
        <v>170</v>
      </c>
      <c r="E24" s="86">
        <f>E25</f>
        <v>170</v>
      </c>
    </row>
    <row r="25" spans="2:5" s="75" customFormat="1" ht="15.6" x14ac:dyDescent="0.3">
      <c r="B25" s="81" t="s">
        <v>123</v>
      </c>
      <c r="C25" s="122">
        <v>0</v>
      </c>
      <c r="D25" s="82">
        <f>E25-C25</f>
        <v>170</v>
      </c>
      <c r="E25" s="122">
        <v>170</v>
      </c>
    </row>
    <row r="26" spans="2:5" s="75" customFormat="1" ht="15.6" x14ac:dyDescent="0.3"/>
    <row r="27" spans="2:5" s="75" customFormat="1" ht="15.75" customHeight="1" x14ac:dyDescent="0.3">
      <c r="B27" s="127" t="s">
        <v>41</v>
      </c>
      <c r="C27" s="127"/>
      <c r="D27" s="127"/>
      <c r="E27" s="127"/>
    </row>
    <row r="28" spans="2:5" s="75" customFormat="1" ht="15.6" x14ac:dyDescent="0.3">
      <c r="B28" s="48"/>
      <c r="C28" s="48"/>
      <c r="D28" s="49"/>
      <c r="E28" s="49"/>
    </row>
    <row r="29" spans="2:5" s="75" customFormat="1" ht="19.8" customHeight="1" x14ac:dyDescent="0.3">
      <c r="B29" s="76" t="s">
        <v>42</v>
      </c>
      <c r="C29" s="76" t="s">
        <v>135</v>
      </c>
      <c r="D29" s="76" t="s">
        <v>119</v>
      </c>
      <c r="E29" s="76" t="s">
        <v>136</v>
      </c>
    </row>
    <row r="30" spans="2:5" s="75" customFormat="1" ht="15.6" x14ac:dyDescent="0.3">
      <c r="B30" s="78" t="s">
        <v>1</v>
      </c>
      <c r="C30" s="79">
        <f>C31+C33+C36+C40+C44+C47</f>
        <v>1177712.3700000001</v>
      </c>
      <c r="D30" s="79">
        <f>D31+D33+D36+D40+D44+D47</f>
        <v>6370</v>
      </c>
      <c r="E30" s="79">
        <f>E31+E33+E36+E40+E44+E47</f>
        <v>1184082.3700000001</v>
      </c>
    </row>
    <row r="31" spans="2:5" s="75" customFormat="1" ht="15.75" customHeight="1" x14ac:dyDescent="0.3">
      <c r="B31" s="80" t="s">
        <v>46</v>
      </c>
      <c r="C31" s="84">
        <f>C32</f>
        <v>19401</v>
      </c>
      <c r="D31" s="84">
        <f>D32</f>
        <v>5800</v>
      </c>
      <c r="E31" s="84">
        <f>E32</f>
        <v>25201</v>
      </c>
    </row>
    <row r="32" spans="2:5" s="75" customFormat="1" ht="15.6" x14ac:dyDescent="0.3">
      <c r="B32" s="81" t="s">
        <v>47</v>
      </c>
      <c r="C32" s="82">
        <v>19401</v>
      </c>
      <c r="D32" s="82">
        <f>E32-C32</f>
        <v>5800</v>
      </c>
      <c r="E32" s="82">
        <v>25201</v>
      </c>
    </row>
    <row r="33" spans="2:5" s="75" customFormat="1" ht="15.6" x14ac:dyDescent="0.3">
      <c r="B33" s="80" t="s">
        <v>48</v>
      </c>
      <c r="C33" s="84">
        <f>C34+C35</f>
        <v>1419.31</v>
      </c>
      <c r="D33" s="84">
        <f>D34+D35</f>
        <v>0</v>
      </c>
      <c r="E33" s="84">
        <f>E34+E35</f>
        <v>1419.31</v>
      </c>
    </row>
    <row r="34" spans="2:5" s="75" customFormat="1" ht="15.6" x14ac:dyDescent="0.3">
      <c r="B34" s="81" t="s">
        <v>75</v>
      </c>
      <c r="C34" s="82">
        <v>301</v>
      </c>
      <c r="D34" s="82">
        <f>E34-C34</f>
        <v>0</v>
      </c>
      <c r="E34" s="82">
        <v>301</v>
      </c>
    </row>
    <row r="35" spans="2:5" s="75" customFormat="1" ht="15.6" x14ac:dyDescent="0.3">
      <c r="B35" s="81" t="s">
        <v>76</v>
      </c>
      <c r="C35" s="82">
        <v>1118.31</v>
      </c>
      <c r="D35" s="82">
        <f>E35-C35</f>
        <v>0</v>
      </c>
      <c r="E35" s="82">
        <v>1118.31</v>
      </c>
    </row>
    <row r="36" spans="2:5" s="75" customFormat="1" ht="15.6" x14ac:dyDescent="0.3">
      <c r="B36" s="85" t="s">
        <v>44</v>
      </c>
      <c r="C36" s="84">
        <f>C37+C38+C39</f>
        <v>101143.53</v>
      </c>
      <c r="D36" s="84">
        <f>D37+D38+D39</f>
        <v>400</v>
      </c>
      <c r="E36" s="84">
        <f>E37+E38+E39</f>
        <v>101543.53</v>
      </c>
    </row>
    <row r="37" spans="2:5" s="75" customFormat="1" ht="15.6" x14ac:dyDescent="0.3">
      <c r="B37" s="87" t="s">
        <v>45</v>
      </c>
      <c r="C37" s="82">
        <v>12370</v>
      </c>
      <c r="D37" s="82">
        <f>E37-C37</f>
        <v>400</v>
      </c>
      <c r="E37" s="82">
        <v>12770</v>
      </c>
    </row>
    <row r="38" spans="2:5" s="75" customFormat="1" ht="15.6" x14ac:dyDescent="0.3">
      <c r="B38" s="87" t="s">
        <v>72</v>
      </c>
      <c r="C38" s="82">
        <v>85227.7</v>
      </c>
      <c r="D38" s="82">
        <f>E38-C38</f>
        <v>0</v>
      </c>
      <c r="E38" s="82">
        <v>85227.7</v>
      </c>
    </row>
    <row r="39" spans="2:5" s="75" customFormat="1" ht="15.6" x14ac:dyDescent="0.3">
      <c r="B39" s="87" t="s">
        <v>77</v>
      </c>
      <c r="C39" s="82">
        <v>3545.83</v>
      </c>
      <c r="D39" s="82">
        <f>E39-C39</f>
        <v>0</v>
      </c>
      <c r="E39" s="82">
        <v>3545.83</v>
      </c>
    </row>
    <row r="40" spans="2:5" s="75" customFormat="1" ht="15.6" x14ac:dyDescent="0.3">
      <c r="B40" s="78" t="s">
        <v>43</v>
      </c>
      <c r="C40" s="84">
        <f>C41+C42+C43</f>
        <v>1055438.53</v>
      </c>
      <c r="D40" s="84">
        <f>D41+D42+D43</f>
        <v>0</v>
      </c>
      <c r="E40" s="84">
        <f>E41+E42+E43</f>
        <v>1055438.53</v>
      </c>
    </row>
    <row r="41" spans="2:5" s="75" customFormat="1" ht="15.6" x14ac:dyDescent="0.3">
      <c r="B41" s="81" t="s">
        <v>74</v>
      </c>
      <c r="C41" s="82">
        <v>8603.0400000000009</v>
      </c>
      <c r="D41" s="82">
        <f>E41-C41</f>
        <v>0</v>
      </c>
      <c r="E41" s="82">
        <v>8603.0400000000009</v>
      </c>
    </row>
    <row r="42" spans="2:5" s="75" customFormat="1" ht="15.6" x14ac:dyDescent="0.3">
      <c r="B42" s="81" t="s">
        <v>73</v>
      </c>
      <c r="C42" s="82">
        <v>1042345.5</v>
      </c>
      <c r="D42" s="82">
        <f>E42-C42</f>
        <v>0</v>
      </c>
      <c r="E42" s="82">
        <v>1042345.5</v>
      </c>
    </row>
    <row r="43" spans="2:5" s="75" customFormat="1" ht="15.6" x14ac:dyDescent="0.3">
      <c r="B43" s="81" t="s">
        <v>121</v>
      </c>
      <c r="C43" s="82">
        <v>4489.99</v>
      </c>
      <c r="D43" s="82">
        <f>E43-C43</f>
        <v>0</v>
      </c>
      <c r="E43" s="82">
        <v>4489.99</v>
      </c>
    </row>
    <row r="44" spans="2:5" s="75" customFormat="1" ht="15.6" x14ac:dyDescent="0.3">
      <c r="B44" s="78" t="s">
        <v>70</v>
      </c>
      <c r="C44" s="84">
        <f>C45</f>
        <v>310</v>
      </c>
      <c r="D44" s="84">
        <f>D45+D46</f>
        <v>0</v>
      </c>
      <c r="E44" s="84">
        <f>E45+E46</f>
        <v>310</v>
      </c>
    </row>
    <row r="45" spans="2:5" s="75" customFormat="1" ht="15.6" x14ac:dyDescent="0.3">
      <c r="B45" s="81" t="s">
        <v>71</v>
      </c>
      <c r="C45" s="122">
        <v>310</v>
      </c>
      <c r="D45" s="82">
        <f>E45-C45</f>
        <v>0</v>
      </c>
      <c r="E45" s="122">
        <v>310</v>
      </c>
    </row>
    <row r="46" spans="2:5" s="75" customFormat="1" ht="15.6" x14ac:dyDescent="0.3">
      <c r="B46" s="81" t="s">
        <v>126</v>
      </c>
      <c r="C46" s="82">
        <v>0</v>
      </c>
      <c r="D46" s="82">
        <f>E46-C46</f>
        <v>0</v>
      </c>
      <c r="E46" s="122">
        <v>0</v>
      </c>
    </row>
    <row r="47" spans="2:5" s="75" customFormat="1" ht="15.6" x14ac:dyDescent="0.3">
      <c r="B47" s="78" t="s">
        <v>78</v>
      </c>
      <c r="C47" s="84">
        <f>C48</f>
        <v>0</v>
      </c>
      <c r="D47" s="84">
        <f>D48</f>
        <v>170</v>
      </c>
      <c r="E47" s="84">
        <f>E48</f>
        <v>170</v>
      </c>
    </row>
    <row r="48" spans="2:5" s="75" customFormat="1" ht="15.6" x14ac:dyDescent="0.3">
      <c r="B48" s="81" t="s">
        <v>125</v>
      </c>
      <c r="C48" s="82">
        <v>0</v>
      </c>
      <c r="D48" s="82">
        <f>E48-C48</f>
        <v>170</v>
      </c>
      <c r="E48" s="122">
        <v>170</v>
      </c>
    </row>
    <row r="49" spans="2:5" x14ac:dyDescent="0.3">
      <c r="B49" s="71"/>
      <c r="C49" s="73"/>
      <c r="D49" s="73"/>
      <c r="E49" s="74"/>
    </row>
  </sheetData>
  <mergeCells count="4">
    <mergeCell ref="B2:E2"/>
    <mergeCell ref="B4:E4"/>
    <mergeCell ref="B6:E6"/>
    <mergeCell ref="B27:E27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12"/>
  <sheetViews>
    <sheetView workbookViewId="0">
      <selection activeCell="B12" sqref="B12"/>
    </sheetView>
  </sheetViews>
  <sheetFormatPr defaultRowHeight="14.4" x14ac:dyDescent="0.3"/>
  <cols>
    <col min="2" max="2" width="50.21875" customWidth="1"/>
    <col min="3" max="4" width="28.88671875" customWidth="1"/>
    <col min="5" max="5" width="30.33203125" customWidth="1"/>
  </cols>
  <sheetData>
    <row r="1" spans="2:5" ht="18" customHeight="1" x14ac:dyDescent="0.3">
      <c r="B1" s="4"/>
      <c r="C1" s="4"/>
      <c r="D1" s="4"/>
      <c r="E1" s="4"/>
    </row>
    <row r="2" spans="2:5" ht="15.6" x14ac:dyDescent="0.3">
      <c r="B2" s="127" t="s">
        <v>18</v>
      </c>
      <c r="C2" s="127"/>
      <c r="D2" s="128"/>
      <c r="E2" s="128"/>
    </row>
    <row r="3" spans="2:5" ht="17.399999999999999" x14ac:dyDescent="0.3">
      <c r="B3" s="4"/>
      <c r="C3" s="4"/>
      <c r="D3" s="5"/>
      <c r="E3" s="5"/>
    </row>
    <row r="4" spans="2:5" ht="18" customHeight="1" x14ac:dyDescent="0.3">
      <c r="B4" s="127" t="s">
        <v>4</v>
      </c>
      <c r="C4" s="129"/>
      <c r="D4" s="129"/>
      <c r="E4" s="129"/>
    </row>
    <row r="5" spans="2:5" ht="17.399999999999999" x14ac:dyDescent="0.3">
      <c r="B5" s="4"/>
      <c r="C5" s="4"/>
      <c r="D5" s="5"/>
      <c r="E5" s="5"/>
    </row>
    <row r="6" spans="2:5" ht="15.6" x14ac:dyDescent="0.3">
      <c r="B6" s="127" t="s">
        <v>13</v>
      </c>
      <c r="C6" s="151"/>
      <c r="D6" s="151"/>
      <c r="E6" s="151"/>
    </row>
    <row r="7" spans="2:5" ht="17.399999999999999" x14ac:dyDescent="0.3">
      <c r="B7" s="4"/>
      <c r="C7" s="4"/>
      <c r="D7" s="5"/>
      <c r="E7" s="5"/>
    </row>
    <row r="8" spans="2:5" s="75" customFormat="1" ht="15.6" x14ac:dyDescent="0.3">
      <c r="B8" s="76" t="s">
        <v>42</v>
      </c>
      <c r="C8" s="76" t="s">
        <v>135</v>
      </c>
      <c r="D8" s="76" t="s">
        <v>119</v>
      </c>
      <c r="E8" s="76" t="s">
        <v>120</v>
      </c>
    </row>
    <row r="9" spans="2:5" s="75" customFormat="1" ht="15.75" customHeight="1" x14ac:dyDescent="0.3">
      <c r="B9" s="88" t="s">
        <v>14</v>
      </c>
      <c r="C9" s="107">
        <f>C10</f>
        <v>1177712</v>
      </c>
      <c r="D9" s="107">
        <f>D10</f>
        <v>6370</v>
      </c>
      <c r="E9" s="123">
        <f>E10</f>
        <v>1184082</v>
      </c>
    </row>
    <row r="10" spans="2:5" s="75" customFormat="1" ht="15.75" customHeight="1" x14ac:dyDescent="0.3">
      <c r="B10" s="88" t="s">
        <v>79</v>
      </c>
      <c r="C10" s="107">
        <f>C11+C12</f>
        <v>1177712</v>
      </c>
      <c r="D10" s="107">
        <f>D11+D12</f>
        <v>6370</v>
      </c>
      <c r="E10" s="123">
        <f>E11+E12</f>
        <v>1184082</v>
      </c>
    </row>
    <row r="11" spans="2:5" s="75" customFormat="1" ht="15.6" x14ac:dyDescent="0.3">
      <c r="B11" s="87" t="s">
        <v>80</v>
      </c>
      <c r="C11" s="82">
        <v>1175872</v>
      </c>
      <c r="D11" s="89">
        <f>E11-C11</f>
        <v>6370</v>
      </c>
      <c r="E11" s="82">
        <v>1182242</v>
      </c>
    </row>
    <row r="12" spans="2:5" s="75" customFormat="1" ht="15.6" x14ac:dyDescent="0.3">
      <c r="B12" s="90" t="s">
        <v>81</v>
      </c>
      <c r="C12" s="82">
        <v>1840</v>
      </c>
      <c r="D12" s="89">
        <f>E12-C12</f>
        <v>0</v>
      </c>
      <c r="E12" s="82">
        <v>1840</v>
      </c>
    </row>
  </sheetData>
  <mergeCells count="3">
    <mergeCell ref="B2:E2"/>
    <mergeCell ref="B4:E4"/>
    <mergeCell ref="B6:E6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G13"/>
  <sheetViews>
    <sheetView workbookViewId="0">
      <selection activeCell="F8" sqref="F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5" width="25.33203125" customWidth="1"/>
    <col min="6" max="6" width="30" customWidth="1"/>
    <col min="7" max="7" width="28.109375" customWidth="1"/>
  </cols>
  <sheetData>
    <row r="1" spans="2:7" ht="18" customHeight="1" x14ac:dyDescent="0.3">
      <c r="B1" s="4"/>
      <c r="C1" s="4"/>
      <c r="D1" s="4"/>
      <c r="E1" s="4"/>
      <c r="F1" s="4"/>
      <c r="G1" s="4"/>
    </row>
    <row r="2" spans="2:7" ht="15.75" customHeight="1" x14ac:dyDescent="0.3">
      <c r="B2" s="127" t="s">
        <v>18</v>
      </c>
      <c r="C2" s="127"/>
      <c r="D2" s="127"/>
      <c r="E2" s="127"/>
      <c r="F2" s="127"/>
      <c r="G2" s="127"/>
    </row>
    <row r="3" spans="2:7" ht="17.399999999999999" x14ac:dyDescent="0.3">
      <c r="B3" s="4"/>
      <c r="C3" s="4"/>
      <c r="D3" s="4"/>
      <c r="E3" s="4"/>
      <c r="F3" s="5"/>
      <c r="G3" s="5"/>
    </row>
    <row r="4" spans="2:7" ht="18" customHeight="1" x14ac:dyDescent="0.3">
      <c r="B4" s="127" t="s">
        <v>50</v>
      </c>
      <c r="C4" s="127"/>
      <c r="D4" s="127"/>
      <c r="E4" s="127"/>
      <c r="F4" s="127"/>
      <c r="G4" s="127"/>
    </row>
    <row r="5" spans="2:7" ht="17.399999999999999" x14ac:dyDescent="0.3">
      <c r="B5" s="4"/>
      <c r="C5" s="4"/>
      <c r="D5" s="4"/>
      <c r="E5" s="4"/>
      <c r="F5" s="5"/>
      <c r="G5" s="5"/>
    </row>
    <row r="6" spans="2:7" ht="31.2" x14ac:dyDescent="0.3">
      <c r="B6" s="76" t="s">
        <v>5</v>
      </c>
      <c r="C6" s="77" t="s">
        <v>6</v>
      </c>
      <c r="D6" s="77" t="s">
        <v>30</v>
      </c>
      <c r="E6" s="76" t="s">
        <v>135</v>
      </c>
      <c r="F6" s="76" t="s">
        <v>119</v>
      </c>
      <c r="G6" s="76" t="s">
        <v>136</v>
      </c>
    </row>
    <row r="7" spans="2:7" ht="15.6" x14ac:dyDescent="0.3">
      <c r="B7" s="91"/>
      <c r="C7" s="92"/>
      <c r="D7" s="93" t="s">
        <v>52</v>
      </c>
      <c r="E7" s="100">
        <v>0</v>
      </c>
      <c r="F7" s="100">
        <v>0</v>
      </c>
      <c r="G7" s="100">
        <v>0</v>
      </c>
    </row>
    <row r="8" spans="2:7" ht="31.2" x14ac:dyDescent="0.3">
      <c r="B8" s="88">
        <v>8</v>
      </c>
      <c r="C8" s="88"/>
      <c r="D8" s="88" t="s">
        <v>15</v>
      </c>
      <c r="E8" s="89">
        <v>0</v>
      </c>
      <c r="F8" s="89">
        <v>0</v>
      </c>
      <c r="G8" s="89">
        <v>0</v>
      </c>
    </row>
    <row r="9" spans="2:7" ht="15.6" x14ac:dyDescent="0.3">
      <c r="B9" s="88"/>
      <c r="C9" s="94">
        <v>84</v>
      </c>
      <c r="D9" s="94" t="s">
        <v>22</v>
      </c>
      <c r="E9" s="89">
        <v>0</v>
      </c>
      <c r="F9" s="89">
        <v>0</v>
      </c>
      <c r="G9" s="89">
        <v>0</v>
      </c>
    </row>
    <row r="10" spans="2:7" ht="15.6" x14ac:dyDescent="0.3">
      <c r="B10" s="88"/>
      <c r="C10" s="94"/>
      <c r="D10" s="95"/>
      <c r="E10" s="89"/>
      <c r="F10" s="89"/>
      <c r="G10" s="89"/>
    </row>
    <row r="11" spans="2:7" ht="15.6" x14ac:dyDescent="0.3">
      <c r="B11" s="88"/>
      <c r="C11" s="94"/>
      <c r="D11" s="93" t="s">
        <v>55</v>
      </c>
      <c r="E11" s="89">
        <v>0</v>
      </c>
      <c r="F11" s="89">
        <v>0</v>
      </c>
      <c r="G11" s="89">
        <v>0</v>
      </c>
    </row>
    <row r="12" spans="2:7" ht="46.8" x14ac:dyDescent="0.3">
      <c r="B12" s="96">
        <v>5</v>
      </c>
      <c r="C12" s="97"/>
      <c r="D12" s="80" t="s">
        <v>16</v>
      </c>
      <c r="E12" s="89">
        <v>0</v>
      </c>
      <c r="F12" s="89">
        <v>0</v>
      </c>
      <c r="G12" s="89">
        <v>0</v>
      </c>
    </row>
    <row r="13" spans="2:7" ht="45" x14ac:dyDescent="0.3">
      <c r="B13" s="94"/>
      <c r="C13" s="94">
        <v>54</v>
      </c>
      <c r="D13" s="98" t="s">
        <v>23</v>
      </c>
      <c r="E13" s="89">
        <v>0</v>
      </c>
      <c r="F13" s="89">
        <v>0</v>
      </c>
      <c r="G13" s="99">
        <v>0</v>
      </c>
    </row>
  </sheetData>
  <mergeCells count="2">
    <mergeCell ref="B2:G2"/>
    <mergeCell ref="B4:G4"/>
  </mergeCells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15"/>
  <sheetViews>
    <sheetView workbookViewId="0">
      <selection activeCell="D9" sqref="D9"/>
    </sheetView>
  </sheetViews>
  <sheetFormatPr defaultRowHeight="14.4" x14ac:dyDescent="0.3"/>
  <cols>
    <col min="2" max="2" width="42.33203125" customWidth="1"/>
    <col min="3" max="3" width="28" customWidth="1"/>
    <col min="4" max="4" width="31.109375" customWidth="1"/>
    <col min="5" max="5" width="29.88671875" customWidth="1"/>
  </cols>
  <sheetData>
    <row r="1" spans="2:5" ht="18" customHeight="1" x14ac:dyDescent="0.3">
      <c r="B1" s="15"/>
      <c r="C1" s="15"/>
      <c r="D1" s="15"/>
      <c r="E1" s="15"/>
    </row>
    <row r="2" spans="2:5" ht="15.75" customHeight="1" x14ac:dyDescent="0.3">
      <c r="B2" s="127" t="s">
        <v>18</v>
      </c>
      <c r="C2" s="127"/>
      <c r="D2" s="127"/>
      <c r="E2" s="127"/>
    </row>
    <row r="3" spans="2:5" ht="17.399999999999999" x14ac:dyDescent="0.3">
      <c r="B3" s="15"/>
      <c r="C3" s="15"/>
      <c r="D3" s="5"/>
      <c r="E3" s="5"/>
    </row>
    <row r="4" spans="2:5" ht="18" customHeight="1" x14ac:dyDescent="0.3">
      <c r="B4" s="127" t="s">
        <v>51</v>
      </c>
      <c r="C4" s="127"/>
      <c r="D4" s="127"/>
      <c r="E4" s="127"/>
    </row>
    <row r="5" spans="2:5" ht="17.399999999999999" x14ac:dyDescent="0.3">
      <c r="B5" s="15"/>
      <c r="C5" s="15"/>
      <c r="D5" s="5"/>
      <c r="E5" s="5"/>
    </row>
    <row r="6" spans="2:5" s="75" customFormat="1" ht="15.6" x14ac:dyDescent="0.3">
      <c r="B6" s="77" t="s">
        <v>42</v>
      </c>
      <c r="C6" s="76" t="s">
        <v>135</v>
      </c>
      <c r="D6" s="76" t="s">
        <v>119</v>
      </c>
      <c r="E6" s="76" t="s">
        <v>136</v>
      </c>
    </row>
    <row r="7" spans="2:5" s="75" customFormat="1" ht="15.6" x14ac:dyDescent="0.3">
      <c r="B7" s="88" t="s">
        <v>52</v>
      </c>
      <c r="C7" s="89">
        <v>0</v>
      </c>
      <c r="D7" s="89">
        <v>0</v>
      </c>
      <c r="E7" s="89">
        <v>0</v>
      </c>
    </row>
    <row r="8" spans="2:5" s="75" customFormat="1" ht="15.6" x14ac:dyDescent="0.3">
      <c r="B8" s="88" t="s">
        <v>53</v>
      </c>
      <c r="C8" s="89">
        <v>0</v>
      </c>
      <c r="D8" s="89">
        <v>0</v>
      </c>
      <c r="E8" s="89">
        <v>0</v>
      </c>
    </row>
    <row r="9" spans="2:5" s="75" customFormat="1" ht="15.6" x14ac:dyDescent="0.3">
      <c r="B9" s="87" t="s">
        <v>54</v>
      </c>
      <c r="C9" s="89">
        <v>0</v>
      </c>
      <c r="D9" s="89">
        <v>0</v>
      </c>
      <c r="E9" s="89">
        <v>0</v>
      </c>
    </row>
    <row r="10" spans="2:5" s="75" customFormat="1" ht="15.6" x14ac:dyDescent="0.3">
      <c r="B10" s="87"/>
      <c r="C10" s="89"/>
      <c r="D10" s="89"/>
      <c r="E10" s="89"/>
    </row>
    <row r="11" spans="2:5" s="75" customFormat="1" ht="15.6" x14ac:dyDescent="0.3">
      <c r="B11" s="88" t="s">
        <v>55</v>
      </c>
      <c r="C11" s="89">
        <v>0</v>
      </c>
      <c r="D11" s="89">
        <v>0</v>
      </c>
      <c r="E11" s="89">
        <v>0</v>
      </c>
    </row>
    <row r="12" spans="2:5" s="75" customFormat="1" ht="15.6" x14ac:dyDescent="0.3">
      <c r="B12" s="80" t="s">
        <v>46</v>
      </c>
      <c r="C12" s="89">
        <v>0</v>
      </c>
      <c r="D12" s="89">
        <v>0</v>
      </c>
      <c r="E12" s="89">
        <v>0</v>
      </c>
    </row>
    <row r="13" spans="2:5" s="75" customFormat="1" ht="15.6" x14ac:dyDescent="0.3">
      <c r="B13" s="81" t="s">
        <v>47</v>
      </c>
      <c r="C13" s="89">
        <v>0</v>
      </c>
      <c r="D13" s="89">
        <v>0</v>
      </c>
      <c r="E13" s="99">
        <v>0</v>
      </c>
    </row>
    <row r="14" spans="2:5" s="75" customFormat="1" ht="15.6" x14ac:dyDescent="0.3">
      <c r="B14" s="80" t="s">
        <v>48</v>
      </c>
      <c r="C14" s="89">
        <v>0</v>
      </c>
      <c r="D14" s="89">
        <v>0</v>
      </c>
      <c r="E14" s="99">
        <v>0</v>
      </c>
    </row>
    <row r="15" spans="2:5" s="75" customFormat="1" ht="15.6" x14ac:dyDescent="0.3">
      <c r="B15" s="81" t="s">
        <v>49</v>
      </c>
      <c r="C15" s="89">
        <v>0</v>
      </c>
      <c r="D15" s="89">
        <v>0</v>
      </c>
      <c r="E15" s="99">
        <v>0</v>
      </c>
    </row>
  </sheetData>
  <mergeCells count="2">
    <mergeCell ref="B2:E2"/>
    <mergeCell ref="B4:E4"/>
  </mergeCells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7"/>
  <sheetViews>
    <sheetView workbookViewId="0">
      <selection activeCell="G14" sqref="G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43.21875" bestFit="1" customWidth="1"/>
    <col min="5" max="5" width="30.44140625" customWidth="1"/>
    <col min="6" max="6" width="33" customWidth="1"/>
    <col min="7" max="7" width="29.109375" customWidth="1"/>
  </cols>
  <sheetData>
    <row r="1" spans="1:7" ht="17.399999999999999" x14ac:dyDescent="0.3">
      <c r="A1" s="4"/>
      <c r="B1" s="4"/>
      <c r="C1" s="4"/>
      <c r="D1" s="4"/>
      <c r="E1" s="4"/>
      <c r="F1" s="5"/>
      <c r="G1" s="5"/>
    </row>
    <row r="2" spans="1:7" ht="18" customHeight="1" x14ac:dyDescent="0.3">
      <c r="A2" s="127" t="s">
        <v>17</v>
      </c>
      <c r="B2" s="129"/>
      <c r="C2" s="129"/>
      <c r="D2" s="129"/>
      <c r="E2" s="129"/>
      <c r="F2" s="129"/>
      <c r="G2" s="129"/>
    </row>
    <row r="3" spans="1:7" ht="17.399999999999999" x14ac:dyDescent="0.3">
      <c r="A3" s="4"/>
      <c r="B3" s="4"/>
      <c r="C3" s="4"/>
      <c r="D3" s="4"/>
      <c r="E3" s="4"/>
      <c r="F3" s="5"/>
      <c r="G3" s="5"/>
    </row>
    <row r="4" spans="1:7" x14ac:dyDescent="0.3">
      <c r="A4" s="176" t="s">
        <v>19</v>
      </c>
      <c r="B4" s="177"/>
      <c r="C4" s="178"/>
      <c r="D4" s="10" t="s">
        <v>20</v>
      </c>
      <c r="E4" s="11" t="s">
        <v>135</v>
      </c>
      <c r="F4" s="11" t="s">
        <v>119</v>
      </c>
      <c r="G4" s="11" t="s">
        <v>136</v>
      </c>
    </row>
    <row r="5" spans="1:7" s="103" customFormat="1" x14ac:dyDescent="0.3">
      <c r="A5" s="173" t="s">
        <v>82</v>
      </c>
      <c r="B5" s="174"/>
      <c r="C5" s="175"/>
      <c r="D5" s="102" t="s">
        <v>83</v>
      </c>
      <c r="E5" s="72">
        <f>E6</f>
        <v>2020</v>
      </c>
      <c r="F5" s="72">
        <f t="shared" ref="F5:F7" si="0">F6</f>
        <v>0</v>
      </c>
      <c r="G5" s="72">
        <f>G6</f>
        <v>2020</v>
      </c>
    </row>
    <row r="6" spans="1:7" s="103" customFormat="1" x14ac:dyDescent="0.3">
      <c r="A6" s="173" t="s">
        <v>84</v>
      </c>
      <c r="B6" s="174"/>
      <c r="C6" s="175"/>
      <c r="D6" s="102" t="s">
        <v>85</v>
      </c>
      <c r="E6" s="60">
        <f>E7+E10</f>
        <v>2020</v>
      </c>
      <c r="F6" s="60">
        <f>F7+F10</f>
        <v>0</v>
      </c>
      <c r="G6" s="60">
        <f>G7+G10</f>
        <v>2020</v>
      </c>
    </row>
    <row r="7" spans="1:7" s="103" customFormat="1" x14ac:dyDescent="0.3">
      <c r="A7" s="155" t="s">
        <v>86</v>
      </c>
      <c r="B7" s="156"/>
      <c r="C7" s="157"/>
      <c r="D7" s="104" t="s">
        <v>87</v>
      </c>
      <c r="E7" s="60">
        <f>E8</f>
        <v>1840</v>
      </c>
      <c r="F7" s="105">
        <f t="shared" si="0"/>
        <v>0</v>
      </c>
      <c r="G7" s="60">
        <f>G8</f>
        <v>1840</v>
      </c>
    </row>
    <row r="8" spans="1:7" s="103" customFormat="1" x14ac:dyDescent="0.3">
      <c r="A8" s="158">
        <v>3</v>
      </c>
      <c r="B8" s="159"/>
      <c r="C8" s="160"/>
      <c r="D8" s="106" t="s">
        <v>10</v>
      </c>
      <c r="E8" s="60">
        <f>E9</f>
        <v>1840</v>
      </c>
      <c r="F8" s="60">
        <f>G8-E8</f>
        <v>0</v>
      </c>
      <c r="G8" s="60">
        <f>G9</f>
        <v>1840</v>
      </c>
    </row>
    <row r="9" spans="1:7" s="103" customFormat="1" x14ac:dyDescent="0.3">
      <c r="A9" s="152">
        <v>32</v>
      </c>
      <c r="B9" s="153"/>
      <c r="C9" s="154"/>
      <c r="D9" s="114" t="s">
        <v>21</v>
      </c>
      <c r="E9" s="105">
        <v>1840</v>
      </c>
      <c r="F9" s="60">
        <f>G9-E9</f>
        <v>0</v>
      </c>
      <c r="G9" s="105">
        <v>1840</v>
      </c>
    </row>
    <row r="10" spans="1:7" s="103" customFormat="1" x14ac:dyDescent="0.3">
      <c r="A10" s="155" t="s">
        <v>102</v>
      </c>
      <c r="B10" s="156"/>
      <c r="C10" s="157"/>
      <c r="D10" s="118" t="s">
        <v>87</v>
      </c>
      <c r="E10" s="60">
        <f>E11</f>
        <v>180</v>
      </c>
      <c r="F10" s="60">
        <f>G10-E10</f>
        <v>0</v>
      </c>
      <c r="G10" s="60">
        <f>G11</f>
        <v>180</v>
      </c>
    </row>
    <row r="11" spans="1:7" s="103" customFormat="1" x14ac:dyDescent="0.3">
      <c r="A11" s="158">
        <v>3</v>
      </c>
      <c r="B11" s="159"/>
      <c r="C11" s="160"/>
      <c r="D11" s="114" t="s">
        <v>10</v>
      </c>
      <c r="E11" s="60">
        <f>E12</f>
        <v>180</v>
      </c>
      <c r="F11" s="60">
        <f>G11-E11</f>
        <v>0</v>
      </c>
      <c r="G11" s="60">
        <f>G12</f>
        <v>180</v>
      </c>
    </row>
    <row r="12" spans="1:7" s="103" customFormat="1" x14ac:dyDescent="0.3">
      <c r="A12" s="152">
        <v>32</v>
      </c>
      <c r="B12" s="153"/>
      <c r="C12" s="154"/>
      <c r="D12" s="114" t="s">
        <v>21</v>
      </c>
      <c r="E12" s="105">
        <v>180</v>
      </c>
      <c r="F12" s="60">
        <f>G12-E12</f>
        <v>0</v>
      </c>
      <c r="G12" s="105">
        <v>180</v>
      </c>
    </row>
    <row r="13" spans="1:7" ht="14.4" customHeight="1" x14ac:dyDescent="0.3">
      <c r="A13" s="164" t="s">
        <v>88</v>
      </c>
      <c r="B13" s="165"/>
      <c r="C13" s="166"/>
      <c r="D13" s="116" t="s">
        <v>89</v>
      </c>
      <c r="E13" s="22">
        <f>E14+E52</f>
        <v>1132808.3899999999</v>
      </c>
      <c r="F13" s="59">
        <f>F14</f>
        <v>5970</v>
      </c>
      <c r="G13" s="59">
        <f>G14+G52</f>
        <v>1138778.3899999999</v>
      </c>
    </row>
    <row r="14" spans="1:7" ht="14.4" customHeight="1" x14ac:dyDescent="0.3">
      <c r="A14" s="164" t="s">
        <v>90</v>
      </c>
      <c r="B14" s="165"/>
      <c r="C14" s="166"/>
      <c r="D14" s="116" t="s">
        <v>91</v>
      </c>
      <c r="E14" s="61">
        <f>E18+E22+E26+E30+E35+E39+E44+E48</f>
        <v>1132808.3899999999</v>
      </c>
      <c r="F14" s="8">
        <f>F15+F48</f>
        <v>5970</v>
      </c>
      <c r="G14" s="8">
        <f>G15+G18+G22+G26+G30+G35+G39+G44+G48</f>
        <v>1138778.3899999999</v>
      </c>
    </row>
    <row r="15" spans="1:7" ht="14.4" customHeight="1" x14ac:dyDescent="0.3">
      <c r="A15" s="161" t="s">
        <v>86</v>
      </c>
      <c r="B15" s="162"/>
      <c r="C15" s="163"/>
      <c r="D15" s="115" t="s">
        <v>87</v>
      </c>
      <c r="E15" s="61">
        <f>E16</f>
        <v>0</v>
      </c>
      <c r="F15" s="61">
        <f>F16</f>
        <v>5800</v>
      </c>
      <c r="G15" s="61">
        <f>G16</f>
        <v>5800</v>
      </c>
    </row>
    <row r="16" spans="1:7" x14ac:dyDescent="0.3">
      <c r="A16" s="167">
        <v>3</v>
      </c>
      <c r="B16" s="168"/>
      <c r="C16" s="169"/>
      <c r="D16" s="52" t="s">
        <v>10</v>
      </c>
      <c r="E16" s="61">
        <v>0</v>
      </c>
      <c r="F16" s="61">
        <f>F17</f>
        <v>5800</v>
      </c>
      <c r="G16" s="61">
        <f>G17</f>
        <v>5800</v>
      </c>
    </row>
    <row r="17" spans="1:7" x14ac:dyDescent="0.3">
      <c r="A17" s="170">
        <v>32</v>
      </c>
      <c r="B17" s="171"/>
      <c r="C17" s="172"/>
      <c r="D17" s="52" t="s">
        <v>21</v>
      </c>
      <c r="E17" s="61">
        <v>0</v>
      </c>
      <c r="F17" s="60">
        <f>G17-E17</f>
        <v>5800</v>
      </c>
      <c r="G17" s="69">
        <v>5800</v>
      </c>
    </row>
    <row r="18" spans="1:7" x14ac:dyDescent="0.3">
      <c r="A18" s="161" t="s">
        <v>92</v>
      </c>
      <c r="B18" s="162"/>
      <c r="C18" s="163"/>
      <c r="D18" s="51" t="s">
        <v>93</v>
      </c>
      <c r="E18" s="61">
        <f>E19</f>
        <v>301</v>
      </c>
      <c r="F18" s="61">
        <f>F19</f>
        <v>0</v>
      </c>
      <c r="G18" s="61">
        <f>G19</f>
        <v>301</v>
      </c>
    </row>
    <row r="19" spans="1:7" x14ac:dyDescent="0.3">
      <c r="A19" s="167">
        <v>3</v>
      </c>
      <c r="B19" s="168"/>
      <c r="C19" s="169"/>
      <c r="D19" s="52" t="s">
        <v>10</v>
      </c>
      <c r="E19" s="61">
        <f>E20+E21</f>
        <v>301</v>
      </c>
      <c r="F19" s="61">
        <f>F20+F21</f>
        <v>0</v>
      </c>
      <c r="G19" s="61">
        <f>G20+G21</f>
        <v>301</v>
      </c>
    </row>
    <row r="20" spans="1:7" x14ac:dyDescent="0.3">
      <c r="A20" s="170">
        <v>32</v>
      </c>
      <c r="B20" s="171"/>
      <c r="C20" s="172"/>
      <c r="D20" s="117" t="s">
        <v>21</v>
      </c>
      <c r="E20" s="69">
        <v>291</v>
      </c>
      <c r="F20" s="60">
        <f>G20-E20</f>
        <v>0</v>
      </c>
      <c r="G20" s="69">
        <v>291</v>
      </c>
    </row>
    <row r="21" spans="1:7" x14ac:dyDescent="0.3">
      <c r="A21" s="170">
        <v>34</v>
      </c>
      <c r="B21" s="171"/>
      <c r="C21" s="172"/>
      <c r="D21" s="52" t="s">
        <v>66</v>
      </c>
      <c r="E21" s="69">
        <v>10</v>
      </c>
      <c r="F21" s="60">
        <f>G21-E21</f>
        <v>0</v>
      </c>
      <c r="G21" s="69">
        <v>10</v>
      </c>
    </row>
    <row r="22" spans="1:7" x14ac:dyDescent="0.3">
      <c r="A22" s="161" t="s">
        <v>94</v>
      </c>
      <c r="B22" s="162"/>
      <c r="C22" s="163"/>
      <c r="D22" s="51" t="s">
        <v>95</v>
      </c>
      <c r="E22" s="61">
        <f>E23</f>
        <v>1118.31</v>
      </c>
      <c r="F22" s="61">
        <f>F23</f>
        <v>0</v>
      </c>
      <c r="G22" s="61">
        <f>G23</f>
        <v>1118.31</v>
      </c>
    </row>
    <row r="23" spans="1:7" x14ac:dyDescent="0.3">
      <c r="A23" s="167">
        <v>3</v>
      </c>
      <c r="B23" s="168"/>
      <c r="C23" s="169"/>
      <c r="D23" s="52" t="s">
        <v>10</v>
      </c>
      <c r="E23" s="61">
        <f>E24+E25</f>
        <v>1118.31</v>
      </c>
      <c r="F23" s="61">
        <f>F24+F25</f>
        <v>0</v>
      </c>
      <c r="G23" s="61">
        <f>G24+G25</f>
        <v>1118.31</v>
      </c>
    </row>
    <row r="24" spans="1:7" x14ac:dyDescent="0.3">
      <c r="A24" s="170">
        <v>31</v>
      </c>
      <c r="B24" s="171"/>
      <c r="C24" s="172"/>
      <c r="D24" s="52" t="s">
        <v>11</v>
      </c>
      <c r="E24" s="61">
        <v>0</v>
      </c>
      <c r="F24" s="60">
        <f>G24-E24</f>
        <v>0</v>
      </c>
      <c r="G24" s="69">
        <v>0</v>
      </c>
    </row>
    <row r="25" spans="1:7" x14ac:dyDescent="0.3">
      <c r="A25" s="170">
        <v>32</v>
      </c>
      <c r="B25" s="171"/>
      <c r="C25" s="172"/>
      <c r="D25" s="52" t="s">
        <v>21</v>
      </c>
      <c r="E25" s="69">
        <v>1118.31</v>
      </c>
      <c r="F25" s="60">
        <f>G25-E25</f>
        <v>0</v>
      </c>
      <c r="G25" s="69">
        <v>1118.31</v>
      </c>
    </row>
    <row r="26" spans="1:7" x14ac:dyDescent="0.3">
      <c r="A26" s="161" t="s">
        <v>96</v>
      </c>
      <c r="B26" s="162"/>
      <c r="C26" s="163"/>
      <c r="D26" s="51" t="s">
        <v>97</v>
      </c>
      <c r="E26" s="61">
        <f>E27</f>
        <v>4370</v>
      </c>
      <c r="F26" s="61">
        <f>F27</f>
        <v>0</v>
      </c>
      <c r="G26" s="61">
        <f>G27</f>
        <v>4370</v>
      </c>
    </row>
    <row r="27" spans="1:7" x14ac:dyDescent="0.3">
      <c r="A27" s="167">
        <v>3</v>
      </c>
      <c r="B27" s="168"/>
      <c r="C27" s="169"/>
      <c r="D27" s="52" t="s">
        <v>10</v>
      </c>
      <c r="E27" s="61">
        <f>E28+E29</f>
        <v>4370</v>
      </c>
      <c r="F27" s="61">
        <f>F28+F29</f>
        <v>0</v>
      </c>
      <c r="G27" s="61">
        <f>G28+G29</f>
        <v>4370</v>
      </c>
    </row>
    <row r="28" spans="1:7" x14ac:dyDescent="0.3">
      <c r="A28" s="170">
        <v>31</v>
      </c>
      <c r="B28" s="171"/>
      <c r="C28" s="172"/>
      <c r="D28" s="52" t="s">
        <v>11</v>
      </c>
      <c r="E28" s="61">
        <v>0</v>
      </c>
      <c r="F28" s="60">
        <f>G28-E28</f>
        <v>0</v>
      </c>
      <c r="G28" s="61">
        <v>0</v>
      </c>
    </row>
    <row r="29" spans="1:7" x14ac:dyDescent="0.3">
      <c r="A29" s="170">
        <v>32</v>
      </c>
      <c r="B29" s="171"/>
      <c r="C29" s="172"/>
      <c r="D29" s="52" t="s">
        <v>21</v>
      </c>
      <c r="E29" s="69">
        <v>4370</v>
      </c>
      <c r="F29" s="60">
        <f>G29-E29</f>
        <v>0</v>
      </c>
      <c r="G29" s="69">
        <v>4370</v>
      </c>
    </row>
    <row r="30" spans="1:7" x14ac:dyDescent="0.3">
      <c r="A30" s="161" t="s">
        <v>98</v>
      </c>
      <c r="B30" s="162"/>
      <c r="C30" s="163"/>
      <c r="D30" s="51" t="s">
        <v>99</v>
      </c>
      <c r="E30" s="61">
        <f>E31</f>
        <v>84763.25</v>
      </c>
      <c r="F30" s="61">
        <f>F31</f>
        <v>0</v>
      </c>
      <c r="G30" s="61">
        <f>G31</f>
        <v>84763.25</v>
      </c>
    </row>
    <row r="31" spans="1:7" x14ac:dyDescent="0.3">
      <c r="A31" s="167">
        <v>3</v>
      </c>
      <c r="B31" s="168"/>
      <c r="C31" s="169"/>
      <c r="D31" s="52" t="s">
        <v>10</v>
      </c>
      <c r="E31" s="61">
        <f>E32+E33+E34</f>
        <v>84763.25</v>
      </c>
      <c r="F31" s="61">
        <f>F32+F33+F34</f>
        <v>0</v>
      </c>
      <c r="G31" s="61">
        <f>G32+G33+G34</f>
        <v>84763.25</v>
      </c>
    </row>
    <row r="32" spans="1:7" x14ac:dyDescent="0.3">
      <c r="A32" s="170">
        <v>31</v>
      </c>
      <c r="B32" s="171"/>
      <c r="C32" s="172"/>
      <c r="D32" s="52" t="s">
        <v>11</v>
      </c>
      <c r="E32" s="61">
        <v>0</v>
      </c>
      <c r="F32" s="60">
        <f>G32-E32</f>
        <v>0</v>
      </c>
      <c r="G32" s="69">
        <v>0</v>
      </c>
    </row>
    <row r="33" spans="1:7" x14ac:dyDescent="0.3">
      <c r="A33" s="170">
        <v>32</v>
      </c>
      <c r="B33" s="171"/>
      <c r="C33" s="172"/>
      <c r="D33" s="52" t="s">
        <v>21</v>
      </c>
      <c r="E33" s="61">
        <v>84513.23</v>
      </c>
      <c r="F33" s="60">
        <f>G33-E33</f>
        <v>0</v>
      </c>
      <c r="G33" s="61">
        <v>84513.23</v>
      </c>
    </row>
    <row r="34" spans="1:7" x14ac:dyDescent="0.3">
      <c r="A34" s="53">
        <v>34</v>
      </c>
      <c r="B34" s="54"/>
      <c r="C34" s="55"/>
      <c r="D34" s="52" t="s">
        <v>66</v>
      </c>
      <c r="E34" s="61">
        <v>250.02</v>
      </c>
      <c r="F34" s="60">
        <f>G34-E34</f>
        <v>0</v>
      </c>
      <c r="G34" s="61">
        <v>250.02</v>
      </c>
    </row>
    <row r="35" spans="1:7" x14ac:dyDescent="0.3">
      <c r="A35" s="161" t="s">
        <v>100</v>
      </c>
      <c r="B35" s="162"/>
      <c r="C35" s="163"/>
      <c r="D35" s="51" t="s">
        <v>101</v>
      </c>
      <c r="E35" s="61">
        <f>E36</f>
        <v>3545.83</v>
      </c>
      <c r="F35" s="61">
        <f>F36</f>
        <v>0</v>
      </c>
      <c r="G35" s="61">
        <f>G36</f>
        <v>3545.83</v>
      </c>
    </row>
    <row r="36" spans="1:7" x14ac:dyDescent="0.3">
      <c r="A36" s="167">
        <v>3</v>
      </c>
      <c r="B36" s="168"/>
      <c r="C36" s="169"/>
      <c r="D36" s="52" t="s">
        <v>10</v>
      </c>
      <c r="E36" s="61">
        <f>E37+E38</f>
        <v>3545.83</v>
      </c>
      <c r="F36" s="61">
        <f>F37+F38</f>
        <v>0</v>
      </c>
      <c r="G36" s="61">
        <f>G37+G38</f>
        <v>3545.83</v>
      </c>
    </row>
    <row r="37" spans="1:7" x14ac:dyDescent="0.3">
      <c r="A37" s="170">
        <v>31</v>
      </c>
      <c r="B37" s="171"/>
      <c r="C37" s="172"/>
      <c r="D37" s="52" t="s">
        <v>11</v>
      </c>
      <c r="E37" s="61">
        <v>0</v>
      </c>
      <c r="F37" s="60">
        <f t="shared" ref="F37:F43" si="1">G37-E37</f>
        <v>0</v>
      </c>
      <c r="G37" s="69">
        <v>0</v>
      </c>
    </row>
    <row r="38" spans="1:7" x14ac:dyDescent="0.3">
      <c r="A38" s="170">
        <v>32</v>
      </c>
      <c r="B38" s="171"/>
      <c r="C38" s="172"/>
      <c r="D38" s="52" t="s">
        <v>21</v>
      </c>
      <c r="E38" s="69">
        <v>3545.83</v>
      </c>
      <c r="F38" s="60">
        <f t="shared" si="1"/>
        <v>0</v>
      </c>
      <c r="G38" s="69">
        <v>3545.83</v>
      </c>
    </row>
    <row r="39" spans="1:7" x14ac:dyDescent="0.3">
      <c r="A39" s="161" t="s">
        <v>102</v>
      </c>
      <c r="B39" s="162"/>
      <c r="C39" s="163"/>
      <c r="D39" s="51" t="s">
        <v>103</v>
      </c>
      <c r="E39" s="61">
        <f>E40</f>
        <v>1038410</v>
      </c>
      <c r="F39" s="61">
        <f t="shared" si="1"/>
        <v>0</v>
      </c>
      <c r="G39" s="61">
        <f>G40</f>
        <v>1038410</v>
      </c>
    </row>
    <row r="40" spans="1:7" x14ac:dyDescent="0.3">
      <c r="A40" s="167">
        <v>3</v>
      </c>
      <c r="B40" s="168"/>
      <c r="C40" s="169"/>
      <c r="D40" s="52" t="s">
        <v>10</v>
      </c>
      <c r="E40" s="61">
        <f>E41+E42+E43</f>
        <v>1038410</v>
      </c>
      <c r="F40" s="61">
        <f t="shared" si="1"/>
        <v>0</v>
      </c>
      <c r="G40" s="61">
        <f>G41+G42+G43</f>
        <v>1038410</v>
      </c>
    </row>
    <row r="41" spans="1:7" x14ac:dyDescent="0.3">
      <c r="A41" s="170">
        <v>31</v>
      </c>
      <c r="B41" s="171"/>
      <c r="C41" s="172"/>
      <c r="D41" s="52" t="s">
        <v>11</v>
      </c>
      <c r="E41" s="69">
        <v>1036900</v>
      </c>
      <c r="F41" s="61">
        <f t="shared" si="1"/>
        <v>0</v>
      </c>
      <c r="G41" s="69">
        <v>1036900</v>
      </c>
    </row>
    <row r="42" spans="1:7" x14ac:dyDescent="0.3">
      <c r="A42" s="170">
        <v>32</v>
      </c>
      <c r="B42" s="171"/>
      <c r="C42" s="172"/>
      <c r="D42" s="52" t="s">
        <v>21</v>
      </c>
      <c r="E42" s="69">
        <v>1510</v>
      </c>
      <c r="F42" s="60">
        <f t="shared" si="1"/>
        <v>0</v>
      </c>
      <c r="G42" s="69">
        <v>1510</v>
      </c>
    </row>
    <row r="43" spans="1:7" x14ac:dyDescent="0.3">
      <c r="A43" s="53">
        <v>34</v>
      </c>
      <c r="B43" s="54"/>
      <c r="C43" s="55"/>
      <c r="D43" s="52" t="s">
        <v>66</v>
      </c>
      <c r="E43" s="61">
        <v>0</v>
      </c>
      <c r="F43" s="60">
        <f t="shared" si="1"/>
        <v>0</v>
      </c>
      <c r="G43" s="69">
        <v>0</v>
      </c>
    </row>
    <row r="44" spans="1:7" x14ac:dyDescent="0.3">
      <c r="A44" s="161" t="s">
        <v>104</v>
      </c>
      <c r="B44" s="162"/>
      <c r="C44" s="163"/>
      <c r="D44" s="51" t="s">
        <v>105</v>
      </c>
      <c r="E44" s="61">
        <f>E45</f>
        <v>300</v>
      </c>
      <c r="F44" s="61">
        <f>F45</f>
        <v>0</v>
      </c>
      <c r="G44" s="61">
        <f>G45</f>
        <v>300</v>
      </c>
    </row>
    <row r="45" spans="1:7" x14ac:dyDescent="0.3">
      <c r="A45" s="167">
        <v>3</v>
      </c>
      <c r="B45" s="168"/>
      <c r="C45" s="169"/>
      <c r="D45" s="52" t="s">
        <v>10</v>
      </c>
      <c r="E45" s="61">
        <f>E46+E47</f>
        <v>300</v>
      </c>
      <c r="F45" s="61">
        <f>F46+F47</f>
        <v>0</v>
      </c>
      <c r="G45" s="61">
        <f>G46+G47</f>
        <v>300</v>
      </c>
    </row>
    <row r="46" spans="1:7" x14ac:dyDescent="0.3">
      <c r="A46" s="170">
        <v>31</v>
      </c>
      <c r="B46" s="171"/>
      <c r="C46" s="172"/>
      <c r="D46" s="52" t="s">
        <v>11</v>
      </c>
      <c r="E46" s="61">
        <v>0</v>
      </c>
      <c r="F46" s="60">
        <f>G46-E46</f>
        <v>0</v>
      </c>
      <c r="G46" s="69">
        <v>0</v>
      </c>
    </row>
    <row r="47" spans="1:7" x14ac:dyDescent="0.3">
      <c r="A47" s="170">
        <v>32</v>
      </c>
      <c r="B47" s="171"/>
      <c r="C47" s="172"/>
      <c r="D47" s="52" t="s">
        <v>21</v>
      </c>
      <c r="E47" s="69">
        <v>300</v>
      </c>
      <c r="F47" s="60">
        <f>G47-E47</f>
        <v>0</v>
      </c>
      <c r="G47" s="69">
        <v>300</v>
      </c>
    </row>
    <row r="48" spans="1:7" x14ac:dyDescent="0.3">
      <c r="A48" s="161" t="s">
        <v>129</v>
      </c>
      <c r="B48" s="162"/>
      <c r="C48" s="163"/>
      <c r="D48" s="101" t="s">
        <v>130</v>
      </c>
      <c r="E48" s="61">
        <v>0</v>
      </c>
      <c r="F48" s="69">
        <f>F49</f>
        <v>170</v>
      </c>
      <c r="G48" s="69">
        <f>G49</f>
        <v>170</v>
      </c>
    </row>
    <row r="49" spans="1:7" x14ac:dyDescent="0.3">
      <c r="A49" s="167">
        <v>3</v>
      </c>
      <c r="B49" s="168"/>
      <c r="C49" s="169"/>
      <c r="D49" s="52" t="s">
        <v>10</v>
      </c>
      <c r="E49" s="61">
        <v>0</v>
      </c>
      <c r="F49" s="69">
        <f>F50+F51</f>
        <v>170</v>
      </c>
      <c r="G49" s="69">
        <f>G50+G51</f>
        <v>170</v>
      </c>
    </row>
    <row r="50" spans="1:7" x14ac:dyDescent="0.3">
      <c r="A50" s="170">
        <v>31</v>
      </c>
      <c r="B50" s="171"/>
      <c r="C50" s="172"/>
      <c r="D50" s="52" t="s">
        <v>11</v>
      </c>
      <c r="E50" s="61">
        <v>0</v>
      </c>
      <c r="F50" s="60">
        <f>G50-E50</f>
        <v>0</v>
      </c>
      <c r="G50" s="69">
        <v>0</v>
      </c>
    </row>
    <row r="51" spans="1:7" x14ac:dyDescent="0.3">
      <c r="A51" s="170">
        <v>32</v>
      </c>
      <c r="B51" s="171"/>
      <c r="C51" s="172"/>
      <c r="D51" s="52" t="s">
        <v>21</v>
      </c>
      <c r="E51" s="61">
        <v>0</v>
      </c>
      <c r="F51" s="60">
        <f>G51-E51</f>
        <v>170</v>
      </c>
      <c r="G51" s="69">
        <v>170</v>
      </c>
    </row>
    <row r="52" spans="1:7" x14ac:dyDescent="0.3">
      <c r="A52" s="164" t="s">
        <v>108</v>
      </c>
      <c r="B52" s="165"/>
      <c r="C52" s="166"/>
      <c r="D52" s="50" t="s">
        <v>109</v>
      </c>
      <c r="E52" s="61">
        <f t="shared" ref="E52:G54" si="2">E53</f>
        <v>0</v>
      </c>
      <c r="F52" s="61">
        <f t="shared" si="2"/>
        <v>0</v>
      </c>
      <c r="G52" s="61">
        <f t="shared" si="2"/>
        <v>0</v>
      </c>
    </row>
    <row r="53" spans="1:7" x14ac:dyDescent="0.3">
      <c r="A53" s="161" t="s">
        <v>92</v>
      </c>
      <c r="B53" s="162"/>
      <c r="C53" s="163"/>
      <c r="D53" s="51" t="s">
        <v>99</v>
      </c>
      <c r="E53" s="61">
        <f t="shared" si="2"/>
        <v>0</v>
      </c>
      <c r="F53" s="61">
        <f t="shared" si="2"/>
        <v>0</v>
      </c>
      <c r="G53" s="61">
        <f t="shared" si="2"/>
        <v>0</v>
      </c>
    </row>
    <row r="54" spans="1:7" x14ac:dyDescent="0.3">
      <c r="A54" s="167">
        <v>3</v>
      </c>
      <c r="B54" s="168"/>
      <c r="C54" s="169"/>
      <c r="D54" s="52" t="s">
        <v>10</v>
      </c>
      <c r="E54" s="61">
        <f t="shared" si="2"/>
        <v>0</v>
      </c>
      <c r="F54" s="61">
        <f t="shared" si="2"/>
        <v>0</v>
      </c>
      <c r="G54" s="61">
        <f t="shared" si="2"/>
        <v>0</v>
      </c>
    </row>
    <row r="55" spans="1:7" x14ac:dyDescent="0.3">
      <c r="A55" s="170">
        <v>32</v>
      </c>
      <c r="B55" s="171"/>
      <c r="C55" s="172"/>
      <c r="D55" s="52" t="s">
        <v>21</v>
      </c>
      <c r="E55" s="61">
        <v>0</v>
      </c>
      <c r="F55" s="61">
        <v>0</v>
      </c>
      <c r="G55" s="69">
        <v>0</v>
      </c>
    </row>
    <row r="56" spans="1:7" x14ac:dyDescent="0.3">
      <c r="A56" s="164" t="s">
        <v>106</v>
      </c>
      <c r="B56" s="165"/>
      <c r="C56" s="166"/>
      <c r="D56" s="50" t="s">
        <v>107</v>
      </c>
      <c r="E56" s="59">
        <f>E57+E67+E79</f>
        <v>41819.53</v>
      </c>
      <c r="F56" s="59">
        <f>F57+F61+F67+F79</f>
        <v>0</v>
      </c>
      <c r="G56" s="59">
        <f>G57+G67+G79</f>
        <v>41819.53</v>
      </c>
    </row>
    <row r="57" spans="1:7" x14ac:dyDescent="0.3">
      <c r="A57" s="164" t="s">
        <v>110</v>
      </c>
      <c r="B57" s="165"/>
      <c r="C57" s="166"/>
      <c r="D57" s="50" t="s">
        <v>111</v>
      </c>
      <c r="E57" s="8">
        <f>E58+E61+E64</f>
        <v>13000</v>
      </c>
      <c r="F57" s="8">
        <f>F58+F64</f>
        <v>0</v>
      </c>
      <c r="G57" s="8">
        <f>G58+G61+G64</f>
        <v>13000</v>
      </c>
    </row>
    <row r="58" spans="1:7" x14ac:dyDescent="0.3">
      <c r="A58" s="161" t="s">
        <v>86</v>
      </c>
      <c r="B58" s="162"/>
      <c r="C58" s="163"/>
      <c r="D58" s="51" t="s">
        <v>87</v>
      </c>
      <c r="E58" s="61">
        <f t="shared" ref="E58:G59" si="3">E59</f>
        <v>3000</v>
      </c>
      <c r="F58" s="61">
        <f t="shared" si="3"/>
        <v>0</v>
      </c>
      <c r="G58" s="61">
        <f t="shared" si="3"/>
        <v>3000</v>
      </c>
    </row>
    <row r="59" spans="1:7" x14ac:dyDescent="0.3">
      <c r="A59" s="167">
        <v>3</v>
      </c>
      <c r="B59" s="168"/>
      <c r="C59" s="169"/>
      <c r="D59" s="52" t="s">
        <v>10</v>
      </c>
      <c r="E59" s="61">
        <f t="shared" si="3"/>
        <v>3000</v>
      </c>
      <c r="F59" s="61">
        <f t="shared" si="3"/>
        <v>0</v>
      </c>
      <c r="G59" s="61">
        <f t="shared" si="3"/>
        <v>3000</v>
      </c>
    </row>
    <row r="60" spans="1:7" x14ac:dyDescent="0.3">
      <c r="A60" s="170">
        <v>32</v>
      </c>
      <c r="B60" s="171"/>
      <c r="C60" s="172"/>
      <c r="D60" s="52" t="s">
        <v>21</v>
      </c>
      <c r="E60" s="69">
        <v>3000</v>
      </c>
      <c r="F60" s="60">
        <f>G60-E60</f>
        <v>0</v>
      </c>
      <c r="G60" s="69">
        <v>3000</v>
      </c>
    </row>
    <row r="61" spans="1:7" x14ac:dyDescent="0.3">
      <c r="A61" s="161" t="s">
        <v>96</v>
      </c>
      <c r="B61" s="162"/>
      <c r="C61" s="163"/>
      <c r="D61" s="51" t="s">
        <v>97</v>
      </c>
      <c r="E61" s="61">
        <f t="shared" ref="E61:G62" si="4">E62</f>
        <v>8000</v>
      </c>
      <c r="F61" s="61">
        <f t="shared" si="4"/>
        <v>0</v>
      </c>
      <c r="G61" s="61">
        <f t="shared" si="4"/>
        <v>8000</v>
      </c>
    </row>
    <row r="62" spans="1:7" x14ac:dyDescent="0.3">
      <c r="A62" s="167">
        <v>3</v>
      </c>
      <c r="B62" s="168"/>
      <c r="C62" s="169"/>
      <c r="D62" s="52" t="s">
        <v>10</v>
      </c>
      <c r="E62" s="61">
        <f t="shared" si="4"/>
        <v>8000</v>
      </c>
      <c r="F62" s="61">
        <f t="shared" si="4"/>
        <v>0</v>
      </c>
      <c r="G62" s="61">
        <f t="shared" si="4"/>
        <v>8000</v>
      </c>
    </row>
    <row r="63" spans="1:7" x14ac:dyDescent="0.3">
      <c r="A63" s="170">
        <v>32</v>
      </c>
      <c r="B63" s="171"/>
      <c r="C63" s="172"/>
      <c r="D63" s="52" t="s">
        <v>21</v>
      </c>
      <c r="E63" s="69">
        <v>8000</v>
      </c>
      <c r="F63" s="60">
        <f>G63-E63</f>
        <v>0</v>
      </c>
      <c r="G63" s="69">
        <v>8000</v>
      </c>
    </row>
    <row r="64" spans="1:7" x14ac:dyDescent="0.3">
      <c r="A64" s="161" t="s">
        <v>102</v>
      </c>
      <c r="B64" s="162"/>
      <c r="C64" s="163"/>
      <c r="D64" s="51" t="s">
        <v>103</v>
      </c>
      <c r="E64" s="61">
        <f t="shared" ref="E64:G65" si="5">E65</f>
        <v>2000</v>
      </c>
      <c r="F64" s="61">
        <f t="shared" si="5"/>
        <v>0</v>
      </c>
      <c r="G64" s="61">
        <f t="shared" si="5"/>
        <v>2000</v>
      </c>
    </row>
    <row r="65" spans="1:7" x14ac:dyDescent="0.3">
      <c r="A65" s="167">
        <v>3</v>
      </c>
      <c r="B65" s="168"/>
      <c r="C65" s="169"/>
      <c r="D65" s="52" t="s">
        <v>10</v>
      </c>
      <c r="E65" s="61">
        <f t="shared" si="5"/>
        <v>2000</v>
      </c>
      <c r="F65" s="61">
        <f t="shared" si="5"/>
        <v>0</v>
      </c>
      <c r="G65" s="61">
        <f t="shared" si="5"/>
        <v>2000</v>
      </c>
    </row>
    <row r="66" spans="1:7" x14ac:dyDescent="0.3">
      <c r="A66" s="170">
        <v>32</v>
      </c>
      <c r="B66" s="171"/>
      <c r="C66" s="172"/>
      <c r="D66" s="52" t="s">
        <v>21</v>
      </c>
      <c r="E66" s="69">
        <v>2000</v>
      </c>
      <c r="F66" s="60">
        <f>G66-E66</f>
        <v>0</v>
      </c>
      <c r="G66" s="69">
        <v>2000</v>
      </c>
    </row>
    <row r="67" spans="1:7" x14ac:dyDescent="0.3">
      <c r="A67" s="164" t="s">
        <v>112</v>
      </c>
      <c r="B67" s="165"/>
      <c r="C67" s="166"/>
      <c r="D67" s="50" t="s">
        <v>113</v>
      </c>
      <c r="E67" s="8">
        <f>E68+E71+E75</f>
        <v>27654.03</v>
      </c>
      <c r="F67" s="8">
        <f>F68+F71+F75</f>
        <v>0</v>
      </c>
      <c r="G67" s="8">
        <f>G68+G71+G75</f>
        <v>27654.03</v>
      </c>
    </row>
    <row r="68" spans="1:7" x14ac:dyDescent="0.3">
      <c r="A68" s="161" t="s">
        <v>86</v>
      </c>
      <c r="B68" s="162"/>
      <c r="C68" s="163"/>
      <c r="D68" s="51" t="s">
        <v>87</v>
      </c>
      <c r="E68" s="61">
        <f t="shared" ref="E68:G69" si="6">E69</f>
        <v>14561</v>
      </c>
      <c r="F68" s="61">
        <f t="shared" si="6"/>
        <v>0</v>
      </c>
      <c r="G68" s="61">
        <f t="shared" si="6"/>
        <v>14561</v>
      </c>
    </row>
    <row r="69" spans="1:7" x14ac:dyDescent="0.3">
      <c r="A69" s="167">
        <v>3</v>
      </c>
      <c r="B69" s="168"/>
      <c r="C69" s="169"/>
      <c r="D69" s="52" t="s">
        <v>10</v>
      </c>
      <c r="E69" s="61">
        <f t="shared" si="6"/>
        <v>14561</v>
      </c>
      <c r="F69" s="61">
        <f t="shared" si="6"/>
        <v>0</v>
      </c>
      <c r="G69" s="61">
        <f t="shared" si="6"/>
        <v>14561</v>
      </c>
    </row>
    <row r="70" spans="1:7" x14ac:dyDescent="0.3">
      <c r="A70" s="170">
        <v>31</v>
      </c>
      <c r="B70" s="171"/>
      <c r="C70" s="172"/>
      <c r="D70" s="52" t="s">
        <v>11</v>
      </c>
      <c r="E70" s="69">
        <v>14561</v>
      </c>
      <c r="F70" s="60">
        <f>G70-E70</f>
        <v>0</v>
      </c>
      <c r="G70" s="69">
        <v>14561</v>
      </c>
    </row>
    <row r="71" spans="1:7" x14ac:dyDescent="0.3">
      <c r="A71" s="161" t="s">
        <v>114</v>
      </c>
      <c r="B71" s="162"/>
      <c r="C71" s="163"/>
      <c r="D71" s="51" t="s">
        <v>103</v>
      </c>
      <c r="E71" s="61">
        <f>E72</f>
        <v>8603.0400000000009</v>
      </c>
      <c r="F71" s="60">
        <f>G71-E71</f>
        <v>0</v>
      </c>
      <c r="G71" s="61">
        <f>G72</f>
        <v>8603.0400000000009</v>
      </c>
    </row>
    <row r="72" spans="1:7" x14ac:dyDescent="0.3">
      <c r="A72" s="167">
        <v>3</v>
      </c>
      <c r="B72" s="168"/>
      <c r="C72" s="169"/>
      <c r="D72" s="52" t="s">
        <v>10</v>
      </c>
      <c r="E72" s="61">
        <f>E73+E74</f>
        <v>8603.0400000000009</v>
      </c>
      <c r="F72" s="60">
        <f>G72-E72</f>
        <v>0</v>
      </c>
      <c r="G72" s="61">
        <f>G73+G74</f>
        <v>8603.0400000000009</v>
      </c>
    </row>
    <row r="73" spans="1:7" x14ac:dyDescent="0.3">
      <c r="A73" s="170">
        <v>31</v>
      </c>
      <c r="B73" s="171"/>
      <c r="C73" s="172"/>
      <c r="D73" s="52" t="s">
        <v>11</v>
      </c>
      <c r="E73" s="69">
        <v>7369.04</v>
      </c>
      <c r="F73" s="60">
        <f>G73-E73</f>
        <v>0</v>
      </c>
      <c r="G73" s="69">
        <v>7369.04</v>
      </c>
    </row>
    <row r="74" spans="1:7" x14ac:dyDescent="0.3">
      <c r="A74" s="170">
        <v>32</v>
      </c>
      <c r="B74" s="171"/>
      <c r="C74" s="172"/>
      <c r="D74" s="16" t="s">
        <v>21</v>
      </c>
      <c r="E74" s="9">
        <v>1234</v>
      </c>
      <c r="F74" s="60">
        <f>G74-E74</f>
        <v>0</v>
      </c>
      <c r="G74" s="9">
        <v>1234</v>
      </c>
    </row>
    <row r="75" spans="1:7" x14ac:dyDescent="0.3">
      <c r="A75" s="161" t="s">
        <v>127</v>
      </c>
      <c r="B75" s="162"/>
      <c r="C75" s="163"/>
      <c r="D75" s="51" t="s">
        <v>128</v>
      </c>
      <c r="E75" s="61">
        <f t="shared" ref="E75:G75" si="7">E76</f>
        <v>4489.99</v>
      </c>
      <c r="F75" s="61">
        <f t="shared" si="7"/>
        <v>0</v>
      </c>
      <c r="G75" s="61">
        <f t="shared" si="7"/>
        <v>4489.99</v>
      </c>
    </row>
    <row r="76" spans="1:7" x14ac:dyDescent="0.3">
      <c r="A76" s="167">
        <v>3</v>
      </c>
      <c r="B76" s="168"/>
      <c r="C76" s="169"/>
      <c r="D76" s="52" t="s">
        <v>10</v>
      </c>
      <c r="E76" s="61">
        <f>E77+E78</f>
        <v>4489.99</v>
      </c>
      <c r="F76" s="61">
        <f>F77+F78</f>
        <v>0</v>
      </c>
      <c r="G76" s="61">
        <f>G77+G78</f>
        <v>4489.99</v>
      </c>
    </row>
    <row r="77" spans="1:7" x14ac:dyDescent="0.3">
      <c r="A77" s="170">
        <v>31</v>
      </c>
      <c r="B77" s="171"/>
      <c r="C77" s="172"/>
      <c r="D77" s="108" t="s">
        <v>11</v>
      </c>
      <c r="E77" s="61">
        <v>4069.99</v>
      </c>
      <c r="F77" s="60">
        <f>G77-E77</f>
        <v>0</v>
      </c>
      <c r="G77" s="61">
        <v>4069.99</v>
      </c>
    </row>
    <row r="78" spans="1:7" x14ac:dyDescent="0.3">
      <c r="A78" s="170">
        <v>32</v>
      </c>
      <c r="B78" s="171"/>
      <c r="C78" s="172"/>
      <c r="D78" s="52" t="s">
        <v>21</v>
      </c>
      <c r="E78" s="69">
        <v>420</v>
      </c>
      <c r="F78" s="60">
        <f>G78-E78</f>
        <v>0</v>
      </c>
      <c r="G78" s="69">
        <v>420</v>
      </c>
    </row>
    <row r="79" spans="1:7" s="103" customFormat="1" x14ac:dyDescent="0.3">
      <c r="A79" s="173" t="s">
        <v>131</v>
      </c>
      <c r="B79" s="174"/>
      <c r="C79" s="175"/>
      <c r="D79" s="111" t="s">
        <v>132</v>
      </c>
      <c r="E79" s="72">
        <f>E80</f>
        <v>1165.5</v>
      </c>
      <c r="F79" s="72">
        <f>F80</f>
        <v>0</v>
      </c>
      <c r="G79" s="72">
        <f>G80</f>
        <v>1165.5</v>
      </c>
    </row>
    <row r="80" spans="1:7" s="103" customFormat="1" x14ac:dyDescent="0.3">
      <c r="A80" s="155" t="s">
        <v>102</v>
      </c>
      <c r="B80" s="156"/>
      <c r="C80" s="157"/>
      <c r="D80" s="109" t="s">
        <v>103</v>
      </c>
      <c r="E80" s="60">
        <f t="shared" ref="E80:G81" si="8">E81</f>
        <v>1165.5</v>
      </c>
      <c r="F80" s="60">
        <f t="shared" si="8"/>
        <v>0</v>
      </c>
      <c r="G80" s="60">
        <f t="shared" si="8"/>
        <v>1165.5</v>
      </c>
    </row>
    <row r="81" spans="1:7" s="103" customFormat="1" x14ac:dyDescent="0.3">
      <c r="A81" s="158">
        <v>3</v>
      </c>
      <c r="B81" s="159"/>
      <c r="C81" s="160"/>
      <c r="D81" s="110" t="s">
        <v>10</v>
      </c>
      <c r="E81" s="60">
        <f t="shared" si="8"/>
        <v>1165.5</v>
      </c>
      <c r="F81" s="60">
        <f t="shared" si="8"/>
        <v>0</v>
      </c>
      <c r="G81" s="60">
        <f t="shared" si="8"/>
        <v>1165.5</v>
      </c>
    </row>
    <row r="82" spans="1:7" s="103" customFormat="1" ht="15.6" customHeight="1" x14ac:dyDescent="0.3">
      <c r="A82" s="152">
        <v>38</v>
      </c>
      <c r="B82" s="153"/>
      <c r="C82" s="154"/>
      <c r="D82" s="110" t="s">
        <v>133</v>
      </c>
      <c r="E82" s="105">
        <v>1165.5</v>
      </c>
      <c r="F82" s="60">
        <f>G82-E82</f>
        <v>0</v>
      </c>
      <c r="G82" s="105">
        <v>1165.5</v>
      </c>
    </row>
    <row r="83" spans="1:7" s="103" customFormat="1" x14ac:dyDescent="0.3">
      <c r="A83" s="173" t="s">
        <v>115</v>
      </c>
      <c r="B83" s="174"/>
      <c r="C83" s="175"/>
      <c r="D83" s="102" t="s">
        <v>116</v>
      </c>
      <c r="E83" s="72">
        <f>E84</f>
        <v>1064</v>
      </c>
      <c r="F83" s="72">
        <f>F84</f>
        <v>400</v>
      </c>
      <c r="G83" s="72">
        <f>G84</f>
        <v>1464.45</v>
      </c>
    </row>
    <row r="84" spans="1:7" s="103" customFormat="1" x14ac:dyDescent="0.3">
      <c r="A84" s="173" t="s">
        <v>117</v>
      </c>
      <c r="B84" s="174"/>
      <c r="C84" s="175"/>
      <c r="D84" s="102" t="s">
        <v>118</v>
      </c>
      <c r="E84" s="60">
        <f>E85+E88+E91+E94</f>
        <v>1064</v>
      </c>
      <c r="F84" s="60">
        <f>F85+F91+F94</f>
        <v>400</v>
      </c>
      <c r="G84" s="60">
        <f>G85+G88+G91+G94</f>
        <v>1464.45</v>
      </c>
    </row>
    <row r="85" spans="1:7" s="103" customFormat="1" x14ac:dyDescent="0.3">
      <c r="A85" s="155" t="s">
        <v>96</v>
      </c>
      <c r="B85" s="156"/>
      <c r="C85" s="157"/>
      <c r="D85" s="104" t="s">
        <v>99</v>
      </c>
      <c r="E85" s="60">
        <f t="shared" ref="E85:G89" si="9">E86</f>
        <v>0</v>
      </c>
      <c r="F85" s="60">
        <f t="shared" si="9"/>
        <v>400</v>
      </c>
      <c r="G85" s="60">
        <f t="shared" si="9"/>
        <v>400</v>
      </c>
    </row>
    <row r="86" spans="1:7" s="103" customFormat="1" x14ac:dyDescent="0.3">
      <c r="A86" s="158">
        <v>4</v>
      </c>
      <c r="B86" s="159"/>
      <c r="C86" s="160"/>
      <c r="D86" s="106" t="s">
        <v>10</v>
      </c>
      <c r="E86" s="60">
        <f t="shared" si="9"/>
        <v>0</v>
      </c>
      <c r="F86" s="60">
        <f t="shared" si="9"/>
        <v>400</v>
      </c>
      <c r="G86" s="60">
        <f>G87</f>
        <v>400</v>
      </c>
    </row>
    <row r="87" spans="1:7" s="103" customFormat="1" ht="15.6" customHeight="1" x14ac:dyDescent="0.3">
      <c r="A87" s="152">
        <v>42</v>
      </c>
      <c r="B87" s="153"/>
      <c r="C87" s="154"/>
      <c r="D87" s="106" t="s">
        <v>29</v>
      </c>
      <c r="E87" s="105">
        <v>0</v>
      </c>
      <c r="F87" s="60">
        <f>G87-E87</f>
        <v>400</v>
      </c>
      <c r="G87" s="105">
        <v>400</v>
      </c>
    </row>
    <row r="88" spans="1:7" s="103" customFormat="1" x14ac:dyDescent="0.3">
      <c r="A88" s="155" t="s">
        <v>98</v>
      </c>
      <c r="B88" s="156"/>
      <c r="C88" s="157"/>
      <c r="D88" s="120" t="s">
        <v>99</v>
      </c>
      <c r="E88" s="60">
        <f t="shared" si="9"/>
        <v>464</v>
      </c>
      <c r="F88" s="60">
        <f t="shared" si="9"/>
        <v>0</v>
      </c>
      <c r="G88" s="60">
        <f t="shared" si="9"/>
        <v>464.45</v>
      </c>
    </row>
    <row r="89" spans="1:7" s="103" customFormat="1" x14ac:dyDescent="0.3">
      <c r="A89" s="158">
        <v>4</v>
      </c>
      <c r="B89" s="159"/>
      <c r="C89" s="160"/>
      <c r="D89" s="121" t="s">
        <v>10</v>
      </c>
      <c r="E89" s="60">
        <f t="shared" si="9"/>
        <v>464</v>
      </c>
      <c r="F89" s="60">
        <f t="shared" si="9"/>
        <v>0</v>
      </c>
      <c r="G89" s="60">
        <v>464.45</v>
      </c>
    </row>
    <row r="90" spans="1:7" s="103" customFormat="1" ht="15.6" customHeight="1" x14ac:dyDescent="0.3">
      <c r="A90" s="152">
        <v>42</v>
      </c>
      <c r="B90" s="153"/>
      <c r="C90" s="154"/>
      <c r="D90" s="121" t="s">
        <v>29</v>
      </c>
      <c r="E90" s="105">
        <v>464</v>
      </c>
      <c r="F90" s="60">
        <f>G90-E90</f>
        <v>0</v>
      </c>
      <c r="G90" s="105">
        <v>464</v>
      </c>
    </row>
    <row r="91" spans="1:7" s="103" customFormat="1" x14ac:dyDescent="0.3">
      <c r="A91" s="155" t="s">
        <v>102</v>
      </c>
      <c r="B91" s="156"/>
      <c r="C91" s="157"/>
      <c r="D91" s="104" t="s">
        <v>103</v>
      </c>
      <c r="E91" s="60">
        <f t="shared" ref="E91:G92" si="10">E92</f>
        <v>590</v>
      </c>
      <c r="F91" s="60">
        <f t="shared" si="10"/>
        <v>0</v>
      </c>
      <c r="G91" s="60">
        <f t="shared" si="10"/>
        <v>590</v>
      </c>
    </row>
    <row r="92" spans="1:7" s="103" customFormat="1" x14ac:dyDescent="0.3">
      <c r="A92" s="158">
        <v>4</v>
      </c>
      <c r="B92" s="159"/>
      <c r="C92" s="160"/>
      <c r="D92" s="106" t="s">
        <v>10</v>
      </c>
      <c r="E92" s="60">
        <f t="shared" si="10"/>
        <v>590</v>
      </c>
      <c r="F92" s="60">
        <f t="shared" si="10"/>
        <v>0</v>
      </c>
      <c r="G92" s="60">
        <f t="shared" si="10"/>
        <v>590</v>
      </c>
    </row>
    <row r="93" spans="1:7" s="103" customFormat="1" ht="15.6" customHeight="1" x14ac:dyDescent="0.3">
      <c r="A93" s="152">
        <v>42</v>
      </c>
      <c r="B93" s="153"/>
      <c r="C93" s="154"/>
      <c r="D93" s="106" t="s">
        <v>29</v>
      </c>
      <c r="E93" s="105">
        <v>590</v>
      </c>
      <c r="F93" s="60">
        <f>G93-E93</f>
        <v>0</v>
      </c>
      <c r="G93" s="105">
        <v>590</v>
      </c>
    </row>
    <row r="94" spans="1:7" s="103" customFormat="1" x14ac:dyDescent="0.3">
      <c r="A94" s="155" t="s">
        <v>104</v>
      </c>
      <c r="B94" s="156"/>
      <c r="C94" s="157"/>
      <c r="D94" s="104" t="s">
        <v>105</v>
      </c>
      <c r="E94" s="60">
        <f t="shared" ref="E94:G95" si="11">E95</f>
        <v>10</v>
      </c>
      <c r="F94" s="60">
        <f t="shared" si="11"/>
        <v>0</v>
      </c>
      <c r="G94" s="60">
        <f t="shared" si="11"/>
        <v>10</v>
      </c>
    </row>
    <row r="95" spans="1:7" s="103" customFormat="1" x14ac:dyDescent="0.3">
      <c r="A95" s="158">
        <v>4</v>
      </c>
      <c r="B95" s="159"/>
      <c r="C95" s="160"/>
      <c r="D95" s="106" t="s">
        <v>10</v>
      </c>
      <c r="E95" s="60">
        <f t="shared" si="11"/>
        <v>10</v>
      </c>
      <c r="F95" s="60">
        <f t="shared" si="11"/>
        <v>0</v>
      </c>
      <c r="G95" s="60">
        <f t="shared" si="11"/>
        <v>10</v>
      </c>
    </row>
    <row r="96" spans="1:7" s="103" customFormat="1" ht="15.6" customHeight="1" x14ac:dyDescent="0.3">
      <c r="A96" s="152">
        <v>42</v>
      </c>
      <c r="B96" s="153"/>
      <c r="C96" s="154"/>
      <c r="D96" s="106" t="s">
        <v>29</v>
      </c>
      <c r="E96" s="105">
        <v>10</v>
      </c>
      <c r="F96" s="60">
        <f>G96-E96</f>
        <v>0</v>
      </c>
      <c r="G96" s="105">
        <v>10</v>
      </c>
    </row>
    <row r="97" spans="1:7" s="103" customFormat="1" x14ac:dyDescent="0.3">
      <c r="A97" s="179" t="s">
        <v>1</v>
      </c>
      <c r="B97" s="180"/>
      <c r="C97" s="180"/>
      <c r="D97" s="181"/>
      <c r="E97" s="72">
        <f>E83+E56+E13+E5</f>
        <v>1177711.92</v>
      </c>
      <c r="F97" s="72">
        <f>F83+F56+F13+F5</f>
        <v>6370</v>
      </c>
      <c r="G97" s="72">
        <f>G83+G56+G13+G5</f>
        <v>1184082.3699999999</v>
      </c>
    </row>
  </sheetData>
  <mergeCells count="93">
    <mergeCell ref="A54:C54"/>
    <mergeCell ref="A55:C55"/>
    <mergeCell ref="A56:C56"/>
    <mergeCell ref="A49:C49"/>
    <mergeCell ref="A50:C50"/>
    <mergeCell ref="A51:C51"/>
    <mergeCell ref="A15:C15"/>
    <mergeCell ref="A16:C16"/>
    <mergeCell ref="A17:C17"/>
    <mergeCell ref="A52:C52"/>
    <mergeCell ref="A53:C53"/>
    <mergeCell ref="A44:C44"/>
    <mergeCell ref="A45:C45"/>
    <mergeCell ref="A46:C46"/>
    <mergeCell ref="A36:C36"/>
    <mergeCell ref="A37:C37"/>
    <mergeCell ref="A47:C47"/>
    <mergeCell ref="A48:C48"/>
    <mergeCell ref="A38:C38"/>
    <mergeCell ref="A39:C39"/>
    <mergeCell ref="A40:C40"/>
    <mergeCell ref="A41:C41"/>
    <mergeCell ref="A57:C57"/>
    <mergeCell ref="A58:C58"/>
    <mergeCell ref="A59:C59"/>
    <mergeCell ref="A60:C60"/>
    <mergeCell ref="A64:C64"/>
    <mergeCell ref="A87:C87"/>
    <mergeCell ref="A97:D97"/>
    <mergeCell ref="A61:C61"/>
    <mergeCell ref="A62:C62"/>
    <mergeCell ref="A63:C63"/>
    <mergeCell ref="A91:C91"/>
    <mergeCell ref="A92:C92"/>
    <mergeCell ref="A93:C93"/>
    <mergeCell ref="A94:C94"/>
    <mergeCell ref="A95:C95"/>
    <mergeCell ref="A96:C96"/>
    <mergeCell ref="A78:C78"/>
    <mergeCell ref="A83:C83"/>
    <mergeCell ref="A84:C84"/>
    <mergeCell ref="A85:C85"/>
    <mergeCell ref="A81:C81"/>
    <mergeCell ref="A77:C77"/>
    <mergeCell ref="A79:C79"/>
    <mergeCell ref="A80:C80"/>
    <mergeCell ref="A82:C82"/>
    <mergeCell ref="A71:C71"/>
    <mergeCell ref="A75:C75"/>
    <mergeCell ref="A76:C76"/>
    <mergeCell ref="A73:C73"/>
    <mergeCell ref="A74:C74"/>
    <mergeCell ref="A68:C68"/>
    <mergeCell ref="A69:C69"/>
    <mergeCell ref="A70:C70"/>
    <mergeCell ref="A72:C72"/>
    <mergeCell ref="A5:C5"/>
    <mergeCell ref="A6:C6"/>
    <mergeCell ref="A2:G2"/>
    <mergeCell ref="A4:C4"/>
    <mergeCell ref="A7:C7"/>
    <mergeCell ref="A8:C8"/>
    <mergeCell ref="A9:C9"/>
    <mergeCell ref="A26:C26"/>
    <mergeCell ref="A67:C67"/>
    <mergeCell ref="A27:C27"/>
    <mergeCell ref="A28:C28"/>
    <mergeCell ref="A29:C29"/>
    <mergeCell ref="A21:C21"/>
    <mergeCell ref="A22:C22"/>
    <mergeCell ref="A23:C23"/>
    <mergeCell ref="A24:C24"/>
    <mergeCell ref="A25:C25"/>
    <mergeCell ref="A13:C13"/>
    <mergeCell ref="A14:C14"/>
    <mergeCell ref="A18:C18"/>
    <mergeCell ref="A19:C19"/>
    <mergeCell ref="A90:C90"/>
    <mergeCell ref="A88:C88"/>
    <mergeCell ref="A89:C89"/>
    <mergeCell ref="A10:C10"/>
    <mergeCell ref="A11:C11"/>
    <mergeCell ref="A12:C12"/>
    <mergeCell ref="A20:C20"/>
    <mergeCell ref="A42:C42"/>
    <mergeCell ref="A30:C30"/>
    <mergeCell ref="A31:C31"/>
    <mergeCell ref="A32:C32"/>
    <mergeCell ref="A33:C33"/>
    <mergeCell ref="A35:C35"/>
    <mergeCell ref="A86:C86"/>
    <mergeCell ref="A65:C65"/>
    <mergeCell ref="A66:C66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2025-12-23T11:48:35Z</cp:lastPrinted>
  <dcterms:created xsi:type="dcterms:W3CDTF">2022-08-12T12:51:27Z</dcterms:created>
  <dcterms:modified xsi:type="dcterms:W3CDTF">2025-12-24T09:50:36Z</dcterms:modified>
</cp:coreProperties>
</file>