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O980ER88\"/>
    </mc:Choice>
  </mc:AlternateContent>
  <bookViews>
    <workbookView xWindow="0" yWindow="0" windowWidth="23040" windowHeight="9192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1" sheetId="11" r:id="rId8"/>
    <sheet name="List2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7" l="1"/>
  <c r="F47" i="7"/>
  <c r="G47" i="7"/>
  <c r="F5" i="7"/>
  <c r="F6" i="7"/>
  <c r="G6" i="7"/>
  <c r="F7" i="7"/>
  <c r="F8" i="7"/>
  <c r="G8" i="7"/>
  <c r="G7" i="7"/>
  <c r="G5" i="7"/>
  <c r="F77" i="7"/>
  <c r="F82" i="7"/>
  <c r="F81" i="7"/>
  <c r="E54" i="7"/>
  <c r="E95" i="7"/>
  <c r="F94" i="7"/>
  <c r="F91" i="7"/>
  <c r="F88" i="7"/>
  <c r="F85" i="7"/>
  <c r="F80" i="7"/>
  <c r="F76" i="7"/>
  <c r="F75" i="7"/>
  <c r="F72" i="7"/>
  <c r="F71" i="7"/>
  <c r="F68" i="7"/>
  <c r="F64" i="7"/>
  <c r="F61" i="7"/>
  <c r="F58" i="7"/>
  <c r="F49" i="7"/>
  <c r="F48" i="7"/>
  <c r="F44" i="7"/>
  <c r="F41" i="7"/>
  <c r="F40" i="7"/>
  <c r="F36" i="7"/>
  <c r="F35" i="7"/>
  <c r="F32" i="7"/>
  <c r="F31" i="7"/>
  <c r="F30" i="7"/>
  <c r="F27" i="7"/>
  <c r="F26" i="7"/>
  <c r="F23" i="7"/>
  <c r="F22" i="7"/>
  <c r="F19" i="7"/>
  <c r="F18" i="7"/>
  <c r="F15" i="7"/>
  <c r="F13" i="7"/>
  <c r="F17" i="7"/>
  <c r="F16" i="7" s="1"/>
  <c r="F21" i="7"/>
  <c r="F20" i="7" s="1"/>
  <c r="F25" i="7"/>
  <c r="F24" i="7" s="1"/>
  <c r="F29" i="7"/>
  <c r="F28" i="7" s="1"/>
  <c r="F46" i="7"/>
  <c r="F43" i="7"/>
  <c r="F42" i="7" s="1"/>
  <c r="F38" i="7"/>
  <c r="F37" i="7" s="1"/>
  <c r="F10" i="7"/>
  <c r="F9" i="7"/>
  <c r="G55" i="7"/>
  <c r="G82" i="7"/>
  <c r="G81" i="7"/>
  <c r="G54" i="7"/>
  <c r="G77" i="7"/>
  <c r="G79" i="7"/>
  <c r="G78" i="7" s="1"/>
  <c r="F79" i="7"/>
  <c r="F78" i="7" s="1"/>
  <c r="E79" i="7"/>
  <c r="E78" i="7"/>
  <c r="G46" i="7"/>
  <c r="F74" i="7"/>
  <c r="G74" i="7"/>
  <c r="F12" i="7" l="1"/>
  <c r="F11" i="7" s="1"/>
  <c r="D12" i="5"/>
  <c r="D11" i="5"/>
  <c r="D40" i="8"/>
  <c r="E44" i="8"/>
  <c r="E40" i="8"/>
  <c r="D46" i="8"/>
  <c r="D44" i="8" s="1"/>
  <c r="D43" i="8"/>
  <c r="D42" i="8"/>
  <c r="D25" i="8"/>
  <c r="D24" i="8" s="1"/>
  <c r="D22" i="8"/>
  <c r="E24" i="8"/>
  <c r="C24" i="8"/>
  <c r="E17" i="8"/>
  <c r="D20" i="8"/>
  <c r="D48" i="8"/>
  <c r="D45" i="8"/>
  <c r="D41" i="8"/>
  <c r="D39" i="8"/>
  <c r="D38" i="8"/>
  <c r="D37" i="8"/>
  <c r="D35" i="8"/>
  <c r="D34" i="8"/>
  <c r="D32" i="8"/>
  <c r="D19" i="8"/>
  <c r="D18" i="8"/>
  <c r="D16" i="8"/>
  <c r="D15" i="8"/>
  <c r="D13" i="8"/>
  <c r="D11" i="8"/>
  <c r="F30" i="3"/>
  <c r="F28" i="3"/>
  <c r="F27" i="3"/>
  <c r="F26" i="3"/>
  <c r="F25" i="3"/>
  <c r="F17" i="3"/>
  <c r="F15" i="3"/>
  <c r="F14" i="3"/>
  <c r="F13" i="3"/>
  <c r="F12" i="3"/>
  <c r="F11" i="3"/>
  <c r="H27" i="10"/>
  <c r="H13" i="10"/>
  <c r="H12" i="10"/>
  <c r="H9" i="10"/>
  <c r="H8" i="10" s="1"/>
  <c r="I8" i="10"/>
  <c r="D17" i="8" l="1"/>
  <c r="G93" i="7"/>
  <c r="G92" i="7" s="1"/>
  <c r="F93" i="7"/>
  <c r="F92" i="7" s="1"/>
  <c r="E93" i="7"/>
  <c r="E92" i="7" s="1"/>
  <c r="G90" i="7"/>
  <c r="G89" i="7" s="1"/>
  <c r="F90" i="7"/>
  <c r="F89" i="7" s="1"/>
  <c r="E90" i="7"/>
  <c r="E89" i="7" s="1"/>
  <c r="G84" i="7"/>
  <c r="G83" i="7" s="1"/>
  <c r="F84" i="7"/>
  <c r="F83" i="7" s="1"/>
  <c r="E84" i="7"/>
  <c r="E83" i="7" s="1"/>
  <c r="G13" i="7"/>
  <c r="E13" i="7"/>
  <c r="G70" i="7"/>
  <c r="G69" i="7" s="1"/>
  <c r="G60" i="7"/>
  <c r="G59" i="7" s="1"/>
  <c r="F60" i="7"/>
  <c r="E60" i="7"/>
  <c r="E59" i="7" s="1"/>
  <c r="F59" i="7"/>
  <c r="G52" i="7"/>
  <c r="F52" i="7"/>
  <c r="E52" i="7"/>
  <c r="G87" i="7"/>
  <c r="G86" i="7" s="1"/>
  <c r="F87" i="7"/>
  <c r="F86" i="7" s="1"/>
  <c r="F54" i="7" s="1"/>
  <c r="F95" i="7" s="1"/>
  <c r="E87" i="7"/>
  <c r="E86" i="7" s="1"/>
  <c r="E82" i="7" s="1"/>
  <c r="E81" i="7" s="1"/>
  <c r="E77" i="7" s="1"/>
  <c r="G73" i="7"/>
  <c r="F73" i="7"/>
  <c r="E74" i="7"/>
  <c r="E73" i="7" s="1"/>
  <c r="F70" i="7"/>
  <c r="F69" i="7" s="1"/>
  <c r="E70" i="7"/>
  <c r="E69" i="7" s="1"/>
  <c r="G67" i="7"/>
  <c r="G66" i="7" s="1"/>
  <c r="G65" i="7" s="1"/>
  <c r="F67" i="7"/>
  <c r="F66" i="7" s="1"/>
  <c r="E67" i="7"/>
  <c r="E66" i="7" s="1"/>
  <c r="G57" i="7"/>
  <c r="G56" i="7" s="1"/>
  <c r="F57" i="7"/>
  <c r="F56" i="7" s="1"/>
  <c r="E57" i="7"/>
  <c r="E56" i="7" s="1"/>
  <c r="G63" i="7"/>
  <c r="G62" i="7" s="1"/>
  <c r="F63" i="7"/>
  <c r="F62" i="7" s="1"/>
  <c r="E63" i="7"/>
  <c r="E62" i="7" s="1"/>
  <c r="G43" i="7"/>
  <c r="G42" i="7" s="1"/>
  <c r="E43" i="7"/>
  <c r="E42" i="7" s="1"/>
  <c r="G38" i="7"/>
  <c r="G37" i="7" s="1"/>
  <c r="G12" i="7" s="1"/>
  <c r="E38" i="7"/>
  <c r="E37" i="7" s="1"/>
  <c r="G34" i="7"/>
  <c r="G33" i="7" s="1"/>
  <c r="F34" i="7"/>
  <c r="F33" i="7" s="1"/>
  <c r="E34" i="7"/>
  <c r="E33" i="7" s="1"/>
  <c r="G29" i="7"/>
  <c r="G28" i="7" s="1"/>
  <c r="E29" i="7"/>
  <c r="E28" i="7" s="1"/>
  <c r="G25" i="7"/>
  <c r="G24" i="7" s="1"/>
  <c r="E25" i="7"/>
  <c r="E24" i="7" s="1"/>
  <c r="G21" i="7"/>
  <c r="G20" i="7" s="1"/>
  <c r="E21" i="7"/>
  <c r="E20" i="7" s="1"/>
  <c r="G17" i="7"/>
  <c r="G16" i="7" s="1"/>
  <c r="E17" i="7"/>
  <c r="E16" i="7" s="1"/>
  <c r="F65" i="7" l="1"/>
  <c r="G51" i="7"/>
  <c r="G50" i="7" s="1"/>
  <c r="E12" i="7"/>
  <c r="E55" i="7"/>
  <c r="F55" i="7"/>
  <c r="F51" i="7"/>
  <c r="F50" i="7" s="1"/>
  <c r="E65" i="7"/>
  <c r="E51" i="7" s="1"/>
  <c r="E50" i="7" s="1"/>
  <c r="E11" i="7" s="1"/>
  <c r="G11" i="7" l="1"/>
  <c r="G95" i="7"/>
  <c r="E10" i="5"/>
  <c r="E9" i="5" s="1"/>
  <c r="D10" i="5"/>
  <c r="D9" i="5" s="1"/>
  <c r="C10" i="5"/>
  <c r="C9" i="5" s="1"/>
  <c r="E47" i="8"/>
  <c r="D47" i="8"/>
  <c r="C47" i="8"/>
  <c r="C44" i="8"/>
  <c r="C40" i="8"/>
  <c r="E36" i="8"/>
  <c r="D36" i="8"/>
  <c r="C36" i="8"/>
  <c r="E33" i="8"/>
  <c r="D33" i="8"/>
  <c r="C33" i="8"/>
  <c r="E31" i="8"/>
  <c r="D31" i="8"/>
  <c r="C31" i="8"/>
  <c r="C30" i="8" l="1"/>
  <c r="E30" i="8"/>
  <c r="D30" i="8"/>
  <c r="E21" i="8"/>
  <c r="D21" i="8"/>
  <c r="C21" i="8"/>
  <c r="C17" i="8"/>
  <c r="E14" i="8"/>
  <c r="D14" i="8"/>
  <c r="C14" i="8"/>
  <c r="E12" i="8"/>
  <c r="D12" i="8"/>
  <c r="C12" i="8"/>
  <c r="E10" i="8"/>
  <c r="D10" i="8"/>
  <c r="C10" i="8"/>
  <c r="G29" i="3"/>
  <c r="F29" i="3"/>
  <c r="E29" i="3"/>
  <c r="G24" i="3"/>
  <c r="F24" i="3"/>
  <c r="E24" i="3"/>
  <c r="E16" i="3"/>
  <c r="G10" i="3"/>
  <c r="G9" i="3" s="1"/>
  <c r="F10" i="3"/>
  <c r="F9" i="3" s="1"/>
  <c r="E10" i="3"/>
  <c r="C9" i="8" l="1"/>
  <c r="E9" i="8"/>
  <c r="D9" i="8"/>
  <c r="E9" i="3"/>
  <c r="F23" i="3"/>
  <c r="E23" i="3"/>
  <c r="G23" i="3"/>
  <c r="I21" i="10" l="1"/>
  <c r="H21" i="10"/>
  <c r="G21" i="10"/>
  <c r="I11" i="10"/>
  <c r="I14" i="10" s="1"/>
  <c r="H11" i="10"/>
  <c r="G11" i="10"/>
  <c r="G8" i="10"/>
  <c r="G14" i="10" l="1"/>
  <c r="G22" i="10" s="1"/>
  <c r="G28" i="10" s="1"/>
  <c r="G29" i="10" s="1"/>
  <c r="H14" i="10"/>
  <c r="I22" i="10"/>
  <c r="I28" i="10" s="1"/>
  <c r="H34" i="10"/>
  <c r="H37" i="10" s="1"/>
  <c r="I34" i="10" s="1"/>
  <c r="I37" i="10" s="1"/>
  <c r="I29" i="10" l="1"/>
  <c r="H28" i="10"/>
  <c r="H29" i="10"/>
  <c r="H22" i="10"/>
</calcChain>
</file>

<file path=xl/sharedStrings.xml><?xml version="1.0" encoding="utf-8"?>
<sst xmlns="http://schemas.openxmlformats.org/spreadsheetml/2006/main" count="286" uniqueCount="139">
  <si>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</si>
  <si>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</si>
  <si>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</si>
  <si>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</si>
  <si>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</si>
  <si>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</si>
  <si>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</si>
  <si>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</si>
  <si>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</si>
  <si>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</si>
  <si>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</si>
  <si>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</si>
  <si>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</si>
  <si>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</si>
  <si>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</si>
  <si>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</si>
  <si>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</si>
  <si>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</si>
  <si>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</si>
  <si>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</si>
  <si>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</si>
  <si>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</si>
  <si>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</si>
  <si>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</si>
  <si>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</si>
  <si>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</si>
  <si>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</si>
  <si>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</si>
  <si>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</si>
  <si>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</si>
  <si>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</si>
  <si>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</si>
  <si>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</si>
  <si>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</si>
  <si>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</si>
  <si>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</si>
  <si>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</si>
  <si>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</si>
  <si>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</si>
  <si>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</si>
  <si>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</si>
  <si>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</si>
  <si>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</si>
  <si>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</si>
  <si>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</si>
  <si>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</si>
  <si>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</si>
  <si>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</si>
  <si>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</si>
  <si>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</si>
  <si>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</si>
  <si>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</si>
  <si>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</si>
  <si>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</si>
  <si>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</si>
  <si>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</si>
  <si>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</si>
  <si>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</si>
  <si>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</si>
  <si>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</si>
  <si>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</si>
  <si>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</si>
  <si>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</si>
  <si>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</si>
  <si>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</si>
  <si>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</si>
  <si>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</si>
  <si>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pruženi usluga</t>
  </si>
  <si>
    <t>Financijski rashodi</t>
  </si>
  <si>
    <t>Ostali rashodi</t>
  </si>
  <si>
    <t>Prihodi od imovin</t>
  </si>
  <si>
    <t>Prihodi po posebnim propisima</t>
  </si>
  <si>
    <t>6 Donacije</t>
  </si>
  <si>
    <t xml:space="preserve">  62 Donacije</t>
  </si>
  <si>
    <t xml:space="preserve">  44 Prihodi za decentralizirane funkcije</t>
  </si>
  <si>
    <t xml:space="preserve">  52 Pomoć - prorač.korisnici</t>
  </si>
  <si>
    <t xml:space="preserve">  51 Pomoć - EU projekti</t>
  </si>
  <si>
    <t xml:space="preserve">  32 Vlastiti prihodi</t>
  </si>
  <si>
    <t xml:space="preserve">  38 Vlastiti prihodi - preneseno</t>
  </si>
  <si>
    <t xml:space="preserve">  48 Ostali prihodi za posebne namjene - preneseno</t>
  </si>
  <si>
    <t>7 Prihod od prodaje nef.imov, osig.</t>
  </si>
  <si>
    <t>09 Obrazovanje</t>
  </si>
  <si>
    <t>092 Srednjoškolsko obrazovanje</t>
  </si>
  <si>
    <t>098 Usluge obrazovanja koje nisu drugdje svrstane</t>
  </si>
  <si>
    <t>PROGRAM 5306</t>
  </si>
  <si>
    <t>Obilježavanje postiguća učenika i nastavnika</t>
  </si>
  <si>
    <t xml:space="preserve">Aktivnost A530605 </t>
  </si>
  <si>
    <t>Natjecanja i smotre</t>
  </si>
  <si>
    <t>Izvor financiranja 11</t>
  </si>
  <si>
    <t>Opći prihodi i primici</t>
  </si>
  <si>
    <t>PROGRAM 5501</t>
  </si>
  <si>
    <t>Srednjoškolsko obrazovanje</t>
  </si>
  <si>
    <t>Aktivnost A550101</t>
  </si>
  <si>
    <t>Osiguravanje uvjeta rada</t>
  </si>
  <si>
    <t>Izvor financiranja 32</t>
  </si>
  <si>
    <t>Vlastiti prihodi</t>
  </si>
  <si>
    <t>Izvor financiranja 38</t>
  </si>
  <si>
    <t>Vlastiti prihodi - preneseno</t>
  </si>
  <si>
    <t>Izvor financiranja 43</t>
  </si>
  <si>
    <t>Prihodi za posebne namjene</t>
  </si>
  <si>
    <t>Izvor financiranja 44</t>
  </si>
  <si>
    <t>Prihodi za decentraliirane funkcije</t>
  </si>
  <si>
    <t>Izvor financiranja 48</t>
  </si>
  <si>
    <t>Prihodi za posebne namjene - preneseno</t>
  </si>
  <si>
    <t>Izvor financiranja 52</t>
  </si>
  <si>
    <t>Pomoći</t>
  </si>
  <si>
    <t>Izvor financiranja 62</t>
  </si>
  <si>
    <t>Donacije</t>
  </si>
  <si>
    <t>PROGRAM 5502</t>
  </si>
  <si>
    <t>Unapređenje kvalitete OO sustava</t>
  </si>
  <si>
    <t>Aktivnost T550102</t>
  </si>
  <si>
    <t>Investicijsko održavanje objekta i opreme</t>
  </si>
  <si>
    <t>Aktivnost A550203</t>
  </si>
  <si>
    <t>Programi školskog kurikuluma</t>
  </si>
  <si>
    <t>Aktivnost A550205</t>
  </si>
  <si>
    <t>Sufinanciranje rada pomoćnika</t>
  </si>
  <si>
    <t>Izvor financiranja 51</t>
  </si>
  <si>
    <t>PROGRAM 5504</t>
  </si>
  <si>
    <t>Kapitalna ulaganja u OO infrastrukturu</t>
  </si>
  <si>
    <t>Aktivnost K550401</t>
  </si>
  <si>
    <t>Opremanje ustanova školstva</t>
  </si>
  <si>
    <t>FINANCIJSKI PLAN OBRTNIČKE ŠKOLE, OPATIJA ZA 2024.GODINU - I. IZMJENE I DOPUNE</t>
  </si>
  <si>
    <t>Povećanje / smanjenje</t>
  </si>
  <si>
    <t>I. izmjene i dopune</t>
  </si>
  <si>
    <t xml:space="preserve">  58 Pomoć - prenesena sredstva (PGŽ)</t>
  </si>
  <si>
    <t>7 Prihod od naknade štete</t>
  </si>
  <si>
    <t xml:space="preserve">  73 Prihodi od naknade štete</t>
  </si>
  <si>
    <t xml:space="preserve">  52 Pomoć - prorač.korisnici </t>
  </si>
  <si>
    <t xml:space="preserve">  73 Prihod od naknade štete</t>
  </si>
  <si>
    <t xml:space="preserve">  68 Donacije - prenesena sredstva</t>
  </si>
  <si>
    <t>Izvor financiranja 58</t>
  </si>
  <si>
    <t>Pomoći - prenesena sredstva (PGŽ)</t>
  </si>
  <si>
    <t>Izvor financiranja 73</t>
  </si>
  <si>
    <t>Prihodi od naknade štete</t>
  </si>
  <si>
    <t>Izvor financiranja 68</t>
  </si>
  <si>
    <t>Donacije - preneseno</t>
  </si>
  <si>
    <t>Aktivnost 550221</t>
  </si>
  <si>
    <t>Osiguranje besplat. zaliha menstrual.hig.potr.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</si>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</sst>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0" fillId="0" borderId="0" xfId="0" applyNumberFormat="1"/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21" fillId="0" borderId="3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3" fontId="22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quotePrefix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3" fontId="3" fillId="0" borderId="3" xfId="0" applyNumberFormat="1" applyFont="1" applyFill="1" applyBorder="1" applyAlignment="1" applyProtection="1">
      <alignment horizontal="right" wrapText="1"/>
    </xf>
    <xf numFmtId="0" fontId="0" fillId="0" borderId="0" xfId="0" applyFill="1"/>
    <xf numFmtId="0" fontId="8" fillId="2" borderId="0" xfId="0" quotePrefix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wrapText="1"/>
    </xf>
    <xf numFmtId="0" fontId="11" fillId="0" borderId="0" xfId="0" applyFont="1"/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3" fontId="5" fillId="0" borderId="3" xfId="0" applyNumberFormat="1" applyFont="1" applyFill="1" applyBorder="1" applyAlignment="1" applyProtection="1">
      <alignment horizontal="right" vertical="center" wrapText="1"/>
    </xf>
    <xf numFmtId="0" fontId="17" fillId="2" borderId="3" xfId="0" applyNumberFormat="1" applyFont="1" applyFill="1" applyBorder="1" applyAlignment="1" applyProtection="1">
      <alignment vertical="center" wrapText="1"/>
    </xf>
    <xf numFmtId="0" fontId="24" fillId="2" borderId="3" xfId="0" quotePrefix="1" applyFont="1" applyFill="1" applyBorder="1" applyAlignment="1">
      <alignment horizontal="left" vertical="center"/>
    </xf>
    <xf numFmtId="3" fontId="10" fillId="0" borderId="3" xfId="0" applyNumberFormat="1" applyFont="1" applyFill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3" fontId="27" fillId="0" borderId="3" xfId="0" applyNumberFormat="1" applyFont="1" applyFill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 wrapText="1"/>
    </xf>
    <xf numFmtId="3" fontId="10" fillId="0" borderId="3" xfId="0" applyNumberFormat="1" applyFont="1" applyFill="1" applyBorder="1" applyAlignment="1" applyProtection="1">
      <alignment horizontal="right" wrapText="1"/>
    </xf>
    <xf numFmtId="0" fontId="17" fillId="2" borderId="3" xfId="0" applyNumberFormat="1" applyFont="1" applyFill="1" applyBorder="1" applyAlignment="1" applyProtection="1">
      <alignment horizontal="left" vertical="center" wrapText="1"/>
    </xf>
    <xf numFmtId="3" fontId="10" fillId="2" borderId="3" xfId="0" applyNumberFormat="1" applyFont="1" applyFill="1" applyBorder="1" applyAlignment="1">
      <alignment horizontal="right"/>
    </xf>
    <xf numFmtId="0" fontId="25" fillId="2" borderId="3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3" fontId="10" fillId="2" borderId="3" xfId="0" applyNumberFormat="1" applyFont="1" applyFill="1" applyBorder="1" applyAlignment="1" applyProtection="1">
      <alignment horizontal="right" wrapText="1"/>
    </xf>
    <xf numFmtId="0" fontId="5" fillId="0" borderId="3" xfId="0" applyNumberFormat="1" applyFont="1" applyFill="1" applyBorder="1" applyAlignment="1" applyProtection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/>
    <xf numFmtId="0" fontId="28" fillId="0" borderId="4" xfId="0" applyNumberFormat="1" applyFont="1" applyFill="1" applyBorder="1" applyAlignment="1" applyProtection="1">
      <alignment horizontal="left" vertical="center" wrapText="1"/>
    </xf>
    <xf numFmtId="3" fontId="22" fillId="0" borderId="3" xfId="0" applyNumberFormat="1" applyFont="1" applyFill="1" applyBorder="1" applyAlignment="1" applyProtection="1">
      <alignment horizontal="right" wrapText="1"/>
    </xf>
    <xf numFmtId="0" fontId="22" fillId="0" borderId="4" xfId="0" applyNumberFormat="1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8" fillId="0" borderId="4" xfId="0" applyNumberFormat="1" applyFont="1" applyFill="1" applyBorder="1" applyAlignment="1" applyProtection="1">
      <alignment horizontal="left" vertical="center" wrapText="1"/>
    </xf>
    <xf numFmtId="0" fontId="22" fillId="0" borderId="4" xfId="0" applyNumberFormat="1" applyFont="1" applyFill="1" applyBorder="1" applyAlignment="1" applyProtection="1">
      <alignment horizontal="left" vertical="center" wrapText="1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9" fillId="0" borderId="0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22" fillId="0" borderId="1" xfId="0" applyNumberFormat="1" applyFont="1" applyFill="1" applyBorder="1" applyAlignment="1" applyProtection="1">
      <alignment horizontal="left" vertical="center" wrapText="1"/>
    </xf>
    <xf numFmtId="0" fontId="22" fillId="0" borderId="2" xfId="0" applyNumberFormat="1" applyFont="1" applyFill="1" applyBorder="1" applyAlignment="1" applyProtection="1">
      <alignment horizontal="left" vertical="center" wrapText="1"/>
    </xf>
    <xf numFmtId="0" fontId="22" fillId="0" borderId="4" xfId="0" applyNumberFormat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left" vertical="center" wrapText="1" indent="1"/>
    </xf>
    <xf numFmtId="0" fontId="22" fillId="0" borderId="2" xfId="0" applyNumberFormat="1" applyFont="1" applyFill="1" applyBorder="1" applyAlignment="1" applyProtection="1">
      <alignment horizontal="left" vertical="center" wrapText="1" indent="1"/>
    </xf>
    <xf numFmtId="0" fontId="22" fillId="0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0" fontId="28" fillId="0" borderId="2" xfId="0" applyNumberFormat="1" applyFont="1" applyFill="1" applyBorder="1" applyAlignment="1" applyProtection="1">
      <alignment horizontal="left" vertical="center" wrapText="1"/>
    </xf>
    <xf numFmtId="0" fontId="28" fillId="0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4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1" fillId="0" borderId="2" xfId="0" applyNumberFormat="1" applyFont="1" applyFill="1" applyBorder="1" applyAlignment="1" applyProtection="1">
      <alignment horizontal="left" vertical="center" wrapText="1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40"/>
  <sheetViews>
    <sheetView tabSelected="1" zoomScaleNormal="100" workbookViewId="0">
      <selection activeCell="H7" sqref="H7"/>
    </sheetView>
  </sheetViews>
  <sheetFormatPr defaultRowHeight="14.4" x14ac:dyDescent="0.3"/>
  <cols>
    <col min="1" max="1" width="2" customWidth="1"/>
    <col min="6" max="9" width="25.33203125" customWidth="1"/>
  </cols>
  <sheetData>
    <row r="1" spans="2:9" ht="42" customHeight="1" x14ac:dyDescent="0.3">
      <c r="B1" s="135" t="s">
        <v>121</v>
      </c>
      <c r="C1" s="135"/>
      <c r="D1" s="135"/>
      <c r="E1" s="135"/>
      <c r="F1" s="135"/>
      <c r="G1" s="135"/>
      <c r="H1" s="135"/>
      <c r="I1" s="135"/>
    </row>
    <row r="2" spans="2:9" ht="17.399999999999999" x14ac:dyDescent="0.3">
      <c r="B2" s="15"/>
      <c r="C2" s="15"/>
      <c r="D2" s="15"/>
      <c r="E2" s="15"/>
      <c r="F2" s="15"/>
      <c r="G2" s="15"/>
      <c r="H2" s="15"/>
      <c r="I2" s="15"/>
    </row>
    <row r="3" spans="2:9" ht="15.6" x14ac:dyDescent="0.3">
      <c r="B3" s="120" t="s">
        <v>18</v>
      </c>
      <c r="C3" s="120"/>
      <c r="D3" s="120"/>
      <c r="E3" s="120"/>
      <c r="F3" s="120"/>
      <c r="G3" s="120"/>
      <c r="H3" s="136"/>
      <c r="I3" s="136"/>
    </row>
    <row r="4" spans="2:9" ht="17.399999999999999" x14ac:dyDescent="0.3">
      <c r="B4" s="15"/>
      <c r="C4" s="15"/>
      <c r="D4" s="15"/>
      <c r="E4" s="15"/>
      <c r="F4" s="15"/>
      <c r="G4" s="15"/>
      <c r="H4" s="5"/>
      <c r="I4" s="5"/>
    </row>
    <row r="5" spans="2:9" ht="15.6" x14ac:dyDescent="0.3">
      <c r="B5" s="120" t="s">
        <v>24</v>
      </c>
      <c r="C5" s="121"/>
      <c r="D5" s="121"/>
      <c r="E5" s="121"/>
      <c r="F5" s="121"/>
      <c r="G5" s="121"/>
      <c r="H5" s="121"/>
      <c r="I5" s="121"/>
    </row>
    <row r="6" spans="2:9" ht="17.399999999999999" x14ac:dyDescent="0.3">
      <c r="B6" s="1"/>
      <c r="C6" s="2"/>
      <c r="D6" s="2"/>
      <c r="E6" s="2"/>
      <c r="F6" s="6"/>
      <c r="G6" s="7"/>
      <c r="H6" s="7"/>
      <c r="I6" s="24" t="s">
        <v>32</v>
      </c>
    </row>
    <row r="7" spans="2:9" x14ac:dyDescent="0.3">
      <c r="B7" s="17"/>
      <c r="C7" s="18"/>
      <c r="D7" s="18"/>
      <c r="E7" s="19"/>
      <c r="F7" s="20"/>
      <c r="G7" s="3" t="s">
        <v>31</v>
      </c>
      <c r="H7" s="3" t="s">
        <v>122</v>
      </c>
      <c r="I7" s="3" t="s">
        <v>123</v>
      </c>
    </row>
    <row r="8" spans="2:9" x14ac:dyDescent="0.3">
      <c r="B8" s="125" t="s">
        <v>0</v>
      </c>
      <c r="C8" s="119"/>
      <c r="D8" s="119"/>
      <c r="E8" s="119"/>
      <c r="F8" s="137"/>
      <c r="G8" s="21">
        <f t="shared" ref="G8:I8" si="0">G9+G10</f>
        <v>786656</v>
      </c>
      <c r="H8" s="21">
        <f t="shared" si="0"/>
        <v>109631.23999999999</v>
      </c>
      <c r="I8" s="21">
        <f t="shared" si="0"/>
        <v>896287.24</v>
      </c>
    </row>
    <row r="9" spans="2:9" x14ac:dyDescent="0.3">
      <c r="B9" s="138" t="s">
        <v>33</v>
      </c>
      <c r="C9" s="139"/>
      <c r="D9" s="139"/>
      <c r="E9" s="139"/>
      <c r="F9" s="134"/>
      <c r="G9" s="22">
        <v>786656</v>
      </c>
      <c r="H9" s="22">
        <f>I9-G9</f>
        <v>109631.23999999999</v>
      </c>
      <c r="I9" s="22">
        <v>896287.24</v>
      </c>
    </row>
    <row r="10" spans="2:9" x14ac:dyDescent="0.3">
      <c r="B10" s="140" t="s">
        <v>34</v>
      </c>
      <c r="C10" s="134"/>
      <c r="D10" s="134"/>
      <c r="E10" s="134"/>
      <c r="F10" s="134"/>
      <c r="G10" s="22"/>
      <c r="H10" s="22"/>
      <c r="I10" s="22"/>
    </row>
    <row r="11" spans="2:9" x14ac:dyDescent="0.3">
      <c r="B11" s="25" t="s">
        <v>1</v>
      </c>
      <c r="C11" s="31"/>
      <c r="D11" s="31"/>
      <c r="E11" s="31"/>
      <c r="F11" s="31"/>
      <c r="G11" s="21">
        <f t="shared" ref="G11:I11" si="1">G12+G13</f>
        <v>786656</v>
      </c>
      <c r="H11" s="21">
        <f t="shared" si="1"/>
        <v>112042.20999999996</v>
      </c>
      <c r="I11" s="21">
        <f t="shared" si="1"/>
        <v>898698.21</v>
      </c>
    </row>
    <row r="12" spans="2:9" x14ac:dyDescent="0.3">
      <c r="B12" s="141" t="s">
        <v>35</v>
      </c>
      <c r="C12" s="139"/>
      <c r="D12" s="139"/>
      <c r="E12" s="139"/>
      <c r="F12" s="139"/>
      <c r="G12" s="22">
        <v>786656</v>
      </c>
      <c r="H12" s="22">
        <f>I12-G12</f>
        <v>111535.20999999996</v>
      </c>
      <c r="I12" s="32">
        <v>898191.21</v>
      </c>
    </row>
    <row r="13" spans="2:9" x14ac:dyDescent="0.3">
      <c r="B13" s="133" t="s">
        <v>36</v>
      </c>
      <c r="C13" s="134"/>
      <c r="D13" s="134"/>
      <c r="E13" s="134"/>
      <c r="F13" s="134"/>
      <c r="G13" s="33"/>
      <c r="H13" s="22">
        <f>I13-G13</f>
        <v>507</v>
      </c>
      <c r="I13" s="32">
        <v>507</v>
      </c>
    </row>
    <row r="14" spans="2:9" x14ac:dyDescent="0.3">
      <c r="B14" s="118" t="s">
        <v>59</v>
      </c>
      <c r="C14" s="119"/>
      <c r="D14" s="119"/>
      <c r="E14" s="119"/>
      <c r="F14" s="119"/>
      <c r="G14" s="21">
        <f t="shared" ref="G14:I14" si="2">G8-G11</f>
        <v>0</v>
      </c>
      <c r="H14" s="21">
        <f t="shared" si="2"/>
        <v>-2410.9699999999721</v>
      </c>
      <c r="I14" s="21">
        <f t="shared" si="2"/>
        <v>-2410.9699999999721</v>
      </c>
    </row>
    <row r="15" spans="2:9" ht="17.399999999999999" x14ac:dyDescent="0.3">
      <c r="B15" s="15"/>
      <c r="C15" s="13"/>
      <c r="D15" s="13"/>
      <c r="E15" s="13"/>
      <c r="F15" s="13"/>
      <c r="G15" s="14"/>
      <c r="H15" s="14"/>
      <c r="I15" s="14"/>
    </row>
    <row r="16" spans="2:9" ht="15.6" x14ac:dyDescent="0.3">
      <c r="B16" s="120" t="s">
        <v>25</v>
      </c>
      <c r="C16" s="121"/>
      <c r="D16" s="121"/>
      <c r="E16" s="121"/>
      <c r="F16" s="121"/>
      <c r="G16" s="121"/>
      <c r="H16" s="121"/>
      <c r="I16" s="121"/>
    </row>
    <row r="17" spans="2:9" ht="17.399999999999999" x14ac:dyDescent="0.3">
      <c r="B17" s="15"/>
      <c r="C17" s="13"/>
      <c r="D17" s="13"/>
      <c r="E17" s="13"/>
      <c r="F17" s="13"/>
      <c r="G17" s="14"/>
      <c r="H17" s="14"/>
      <c r="I17" s="14"/>
    </row>
    <row r="18" spans="2:9" x14ac:dyDescent="0.3">
      <c r="B18" s="17"/>
      <c r="C18" s="18"/>
      <c r="D18" s="18"/>
      <c r="E18" s="19"/>
      <c r="F18" s="20"/>
      <c r="G18" s="3" t="s">
        <v>39</v>
      </c>
      <c r="H18" s="3" t="s">
        <v>122</v>
      </c>
      <c r="I18" s="3" t="s">
        <v>123</v>
      </c>
    </row>
    <row r="19" spans="2:9" x14ac:dyDescent="0.3">
      <c r="B19" s="133" t="s">
        <v>37</v>
      </c>
      <c r="C19" s="134"/>
      <c r="D19" s="134"/>
      <c r="E19" s="134"/>
      <c r="F19" s="134"/>
      <c r="G19" s="33"/>
      <c r="H19" s="33"/>
      <c r="I19" s="32"/>
    </row>
    <row r="20" spans="2:9" x14ac:dyDescent="0.3">
      <c r="B20" s="133" t="s">
        <v>38</v>
      </c>
      <c r="C20" s="134"/>
      <c r="D20" s="134"/>
      <c r="E20" s="134"/>
      <c r="F20" s="134"/>
      <c r="G20" s="33"/>
      <c r="H20" s="33"/>
      <c r="I20" s="32"/>
    </row>
    <row r="21" spans="2:9" x14ac:dyDescent="0.3">
      <c r="B21" s="118" t="s">
        <v>2</v>
      </c>
      <c r="C21" s="119"/>
      <c r="D21" s="119"/>
      <c r="E21" s="119"/>
      <c r="F21" s="119"/>
      <c r="G21" s="21">
        <f t="shared" ref="G21:I21" si="3">G19-G20</f>
        <v>0</v>
      </c>
      <c r="H21" s="21">
        <f t="shared" si="3"/>
        <v>0</v>
      </c>
      <c r="I21" s="21">
        <f t="shared" si="3"/>
        <v>0</v>
      </c>
    </row>
    <row r="22" spans="2:9" x14ac:dyDescent="0.3">
      <c r="B22" s="118" t="s">
        <v>60</v>
      </c>
      <c r="C22" s="119"/>
      <c r="D22" s="119"/>
      <c r="E22" s="119"/>
      <c r="F22" s="119"/>
      <c r="G22" s="21">
        <f t="shared" ref="G22:I22" si="4">G14+G21</f>
        <v>0</v>
      </c>
      <c r="H22" s="21">
        <f t="shared" si="4"/>
        <v>-2410.9699999999721</v>
      </c>
      <c r="I22" s="21">
        <f t="shared" si="4"/>
        <v>-2410.9699999999721</v>
      </c>
    </row>
    <row r="23" spans="2:9" ht="17.399999999999999" x14ac:dyDescent="0.3">
      <c r="B23" s="12"/>
      <c r="C23" s="13"/>
      <c r="D23" s="13"/>
      <c r="E23" s="13"/>
      <c r="F23" s="13"/>
      <c r="G23" s="14"/>
      <c r="H23" s="14"/>
      <c r="I23" s="14"/>
    </row>
    <row r="24" spans="2:9" ht="15.6" x14ac:dyDescent="0.3">
      <c r="B24" s="120" t="s">
        <v>61</v>
      </c>
      <c r="C24" s="121"/>
      <c r="D24" s="121"/>
      <c r="E24" s="121"/>
      <c r="F24" s="121"/>
      <c r="G24" s="121"/>
      <c r="H24" s="121"/>
      <c r="I24" s="121"/>
    </row>
    <row r="25" spans="2:9" ht="15.6" x14ac:dyDescent="0.3">
      <c r="B25" s="29"/>
      <c r="C25" s="30"/>
      <c r="D25" s="30"/>
      <c r="E25" s="30"/>
      <c r="F25" s="30"/>
      <c r="G25" s="30"/>
      <c r="H25" s="30"/>
      <c r="I25" s="30"/>
    </row>
    <row r="26" spans="2:9" x14ac:dyDescent="0.3">
      <c r="B26" s="17"/>
      <c r="C26" s="18"/>
      <c r="D26" s="18"/>
      <c r="E26" s="19"/>
      <c r="F26" s="20"/>
      <c r="G26" s="3" t="s">
        <v>39</v>
      </c>
      <c r="H26" s="3" t="s">
        <v>122</v>
      </c>
      <c r="I26" s="3" t="s">
        <v>123</v>
      </c>
    </row>
    <row r="27" spans="2:9" ht="15" customHeight="1" x14ac:dyDescent="0.3">
      <c r="B27" s="122" t="s">
        <v>62</v>
      </c>
      <c r="C27" s="123"/>
      <c r="D27" s="123"/>
      <c r="E27" s="123"/>
      <c r="F27" s="124"/>
      <c r="G27" s="34">
        <v>0</v>
      </c>
      <c r="H27" s="34">
        <f>I27-G27</f>
        <v>2410.9699999999998</v>
      </c>
      <c r="I27" s="35">
        <v>2410.9699999999998</v>
      </c>
    </row>
    <row r="28" spans="2:9" ht="15" customHeight="1" x14ac:dyDescent="0.3">
      <c r="B28" s="118" t="s">
        <v>63</v>
      </c>
      <c r="C28" s="119"/>
      <c r="D28" s="119"/>
      <c r="E28" s="119"/>
      <c r="F28" s="119"/>
      <c r="G28" s="36">
        <f t="shared" ref="G28:I28" si="5">G22+G27</f>
        <v>0</v>
      </c>
      <c r="H28" s="36">
        <f>I28-G28</f>
        <v>2.7739588404074311E-11</v>
      </c>
      <c r="I28" s="37">
        <f t="shared" si="5"/>
        <v>2.7739588404074311E-11</v>
      </c>
    </row>
    <row r="29" spans="2:9" ht="45" customHeight="1" x14ac:dyDescent="0.3">
      <c r="B29" s="125" t="s">
        <v>64</v>
      </c>
      <c r="C29" s="126"/>
      <c r="D29" s="126"/>
      <c r="E29" s="126"/>
      <c r="F29" s="127"/>
      <c r="G29" s="36">
        <f t="shared" ref="G29:I29" si="6">G14+G21+G27-G28</f>
        <v>0</v>
      </c>
      <c r="H29" s="36">
        <f t="shared" si="6"/>
        <v>0</v>
      </c>
      <c r="I29" s="37">
        <f t="shared" si="6"/>
        <v>0</v>
      </c>
    </row>
    <row r="30" spans="2:9" ht="15.6" x14ac:dyDescent="0.3">
      <c r="B30" s="38"/>
      <c r="C30" s="39"/>
      <c r="D30" s="39"/>
      <c r="E30" s="39"/>
      <c r="F30" s="39"/>
      <c r="G30" s="39"/>
      <c r="H30" s="39"/>
      <c r="I30" s="39"/>
    </row>
    <row r="31" spans="2:9" ht="15.6" x14ac:dyDescent="0.3">
      <c r="B31" s="128" t="s">
        <v>58</v>
      </c>
      <c r="C31" s="128"/>
      <c r="D31" s="128"/>
      <c r="E31" s="128"/>
      <c r="F31" s="128"/>
      <c r="G31" s="128"/>
      <c r="H31" s="128"/>
      <c r="I31" s="128"/>
    </row>
    <row r="32" spans="2:9" ht="17.399999999999999" x14ac:dyDescent="0.3">
      <c r="B32" s="40"/>
      <c r="C32" s="41"/>
      <c r="D32" s="41"/>
      <c r="E32" s="41"/>
      <c r="F32" s="41"/>
      <c r="G32" s="42"/>
      <c r="H32" s="42"/>
      <c r="I32" s="42"/>
    </row>
    <row r="33" spans="2:9" x14ac:dyDescent="0.3">
      <c r="B33" s="43"/>
      <c r="C33" s="44"/>
      <c r="D33" s="44"/>
      <c r="E33" s="45"/>
      <c r="F33" s="46"/>
      <c r="G33" s="47" t="s">
        <v>39</v>
      </c>
      <c r="H33" s="3" t="s">
        <v>122</v>
      </c>
      <c r="I33" s="3" t="s">
        <v>123</v>
      </c>
    </row>
    <row r="34" spans="2:9" x14ac:dyDescent="0.3">
      <c r="B34" s="122" t="s">
        <v>62</v>
      </c>
      <c r="C34" s="123"/>
      <c r="D34" s="123"/>
      <c r="E34" s="123"/>
      <c r="F34" s="124"/>
      <c r="G34" s="34">
        <v>0</v>
      </c>
      <c r="H34" s="34">
        <f>G37</f>
        <v>0</v>
      </c>
      <c r="I34" s="35">
        <f>H37</f>
        <v>0</v>
      </c>
    </row>
    <row r="35" spans="2:9" ht="28.5" customHeight="1" x14ac:dyDescent="0.3">
      <c r="B35" s="122" t="s">
        <v>65</v>
      </c>
      <c r="C35" s="123"/>
      <c r="D35" s="123"/>
      <c r="E35" s="123"/>
      <c r="F35" s="124"/>
      <c r="G35" s="34">
        <v>0</v>
      </c>
      <c r="H35" s="34">
        <v>0</v>
      </c>
      <c r="I35" s="35">
        <v>0</v>
      </c>
    </row>
    <row r="36" spans="2:9" x14ac:dyDescent="0.3">
      <c r="B36" s="122" t="s">
        <v>66</v>
      </c>
      <c r="C36" s="129"/>
      <c r="D36" s="129"/>
      <c r="E36" s="129"/>
      <c r="F36" s="130"/>
      <c r="G36" s="34">
        <v>0</v>
      </c>
      <c r="H36" s="34">
        <v>0</v>
      </c>
      <c r="I36" s="35">
        <v>0</v>
      </c>
    </row>
    <row r="37" spans="2:9" ht="15" customHeight="1" x14ac:dyDescent="0.3">
      <c r="B37" s="118" t="s">
        <v>63</v>
      </c>
      <c r="C37" s="119"/>
      <c r="D37" s="119"/>
      <c r="E37" s="119"/>
      <c r="F37" s="119"/>
      <c r="G37" s="23">
        <v>0</v>
      </c>
      <c r="H37" s="23">
        <f t="shared" ref="H37:I37" si="7">H34-H35+H36</f>
        <v>0</v>
      </c>
      <c r="I37" s="48">
        <f t="shared" si="7"/>
        <v>0</v>
      </c>
    </row>
    <row r="38" spans="2:9" ht="17.25" customHeight="1" x14ac:dyDescent="0.3">
      <c r="B38" s="131"/>
      <c r="C38" s="132"/>
      <c r="D38" s="132"/>
      <c r="E38" s="132"/>
      <c r="F38" s="132"/>
      <c r="G38" s="132"/>
      <c r="H38" s="132"/>
      <c r="I38" s="132"/>
    </row>
    <row r="39" spans="2:9" x14ac:dyDescent="0.3">
      <c r="B39" s="116"/>
      <c r="C39" s="117"/>
      <c r="D39" s="117"/>
      <c r="E39" s="117"/>
      <c r="F39" s="117"/>
      <c r="G39" s="117"/>
      <c r="H39" s="117"/>
      <c r="I39" s="117"/>
    </row>
    <row r="40" spans="2:9" ht="9" customHeight="1" x14ac:dyDescent="0.3"/>
  </sheetData>
  <mergeCells count="25">
    <mergeCell ref="B20:F20"/>
    <mergeCell ref="B1:I1"/>
    <mergeCell ref="B3:I3"/>
    <mergeCell ref="B5:I5"/>
    <mergeCell ref="B8:F8"/>
    <mergeCell ref="B9:F9"/>
    <mergeCell ref="B10:F10"/>
    <mergeCell ref="B12:F12"/>
    <mergeCell ref="B13:F13"/>
    <mergeCell ref="B14:F14"/>
    <mergeCell ref="B16:I16"/>
    <mergeCell ref="B19:F19"/>
    <mergeCell ref="B39:I39"/>
    <mergeCell ref="B21:F21"/>
    <mergeCell ref="B22:F22"/>
    <mergeCell ref="B24:I24"/>
    <mergeCell ref="B27:F27"/>
    <mergeCell ref="B28:F28"/>
    <mergeCell ref="B29:F29"/>
    <mergeCell ref="B31:I31"/>
    <mergeCell ref="B34:F34"/>
    <mergeCell ref="B35:F35"/>
    <mergeCell ref="B36:F36"/>
    <mergeCell ref="B37:F37"/>
    <mergeCell ref="B38:I38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30"/>
  <sheetViews>
    <sheetView workbookViewId="0">
      <selection activeCell="G25" sqref="G25"/>
    </sheetView>
  </sheetViews>
  <sheetFormatPr defaultRowHeight="14.4" x14ac:dyDescent="0.3"/>
  <cols>
    <col min="1" max="1" width="3.33203125" customWidth="1"/>
    <col min="2" max="2" width="7.44140625" bestFit="1" customWidth="1"/>
    <col min="3" max="3" width="8.44140625" bestFit="1" customWidth="1"/>
    <col min="4" max="4" width="27.6640625" bestFit="1" customWidth="1"/>
    <col min="5" max="7" width="25.33203125" customWidth="1"/>
  </cols>
  <sheetData>
    <row r="1" spans="2:9" ht="18" customHeight="1" x14ac:dyDescent="0.3">
      <c r="B1" s="4"/>
      <c r="C1" s="4"/>
      <c r="D1" s="4"/>
      <c r="E1" s="4"/>
      <c r="F1" s="4"/>
      <c r="G1" s="4"/>
    </row>
    <row r="2" spans="2:9" ht="15.75" customHeight="1" x14ac:dyDescent="0.3">
      <c r="B2" s="120" t="s">
        <v>18</v>
      </c>
      <c r="C2" s="120"/>
      <c r="D2" s="120"/>
      <c r="E2" s="120"/>
      <c r="F2" s="120"/>
      <c r="G2" s="120"/>
    </row>
    <row r="3" spans="2:9" ht="17.399999999999999" x14ac:dyDescent="0.3">
      <c r="B3" s="4"/>
      <c r="C3" s="4"/>
      <c r="D3" s="4"/>
      <c r="E3" s="4"/>
      <c r="F3" s="5"/>
      <c r="G3" s="5"/>
    </row>
    <row r="4" spans="2:9" ht="18" customHeight="1" x14ac:dyDescent="0.3">
      <c r="B4" s="120" t="s">
        <v>4</v>
      </c>
      <c r="C4" s="120"/>
      <c r="D4" s="120"/>
      <c r="E4" s="120"/>
      <c r="F4" s="120"/>
      <c r="G4" s="120"/>
    </row>
    <row r="5" spans="2:9" ht="17.399999999999999" x14ac:dyDescent="0.3">
      <c r="B5" s="4"/>
      <c r="C5" s="4"/>
      <c r="D5" s="4"/>
      <c r="E5" s="4"/>
      <c r="F5" s="5"/>
      <c r="G5" s="5"/>
    </row>
    <row r="6" spans="2:9" ht="15.75" customHeight="1" x14ac:dyDescent="0.3">
      <c r="B6" s="120" t="s">
        <v>40</v>
      </c>
      <c r="C6" s="120"/>
      <c r="D6" s="120"/>
      <c r="E6" s="120"/>
      <c r="F6" s="120"/>
      <c r="G6" s="120"/>
    </row>
    <row r="7" spans="2:9" ht="17.399999999999999" x14ac:dyDescent="0.3">
      <c r="B7" s="4"/>
      <c r="C7" s="4"/>
      <c r="D7" s="4"/>
      <c r="E7" s="4"/>
      <c r="F7" s="5"/>
      <c r="G7" s="5"/>
    </row>
    <row r="8" spans="2:9" x14ac:dyDescent="0.3">
      <c r="B8" s="11" t="s">
        <v>5</v>
      </c>
      <c r="C8" s="10" t="s">
        <v>6</v>
      </c>
      <c r="D8" s="10" t="s">
        <v>3</v>
      </c>
      <c r="E8" s="11" t="s">
        <v>31</v>
      </c>
      <c r="F8" s="11" t="s">
        <v>122</v>
      </c>
      <c r="G8" s="11" t="s">
        <v>123</v>
      </c>
    </row>
    <row r="9" spans="2:9" x14ac:dyDescent="0.3">
      <c r="B9" s="27"/>
      <c r="C9" s="28"/>
      <c r="D9" s="26" t="s">
        <v>0</v>
      </c>
      <c r="E9" s="58">
        <f>E10+E16</f>
        <v>786656</v>
      </c>
      <c r="F9" s="58">
        <f>F10+F16</f>
        <v>109631.24</v>
      </c>
      <c r="G9" s="58">
        <f>G10+G16</f>
        <v>896287.24</v>
      </c>
    </row>
    <row r="10" spans="2:9" ht="15.75" customHeight="1" x14ac:dyDescent="0.3">
      <c r="B10" s="63">
        <v>6</v>
      </c>
      <c r="C10" s="63"/>
      <c r="D10" s="63" t="s">
        <v>7</v>
      </c>
      <c r="E10" s="62">
        <f>E11+E12+E13+E14+E15</f>
        <v>786656</v>
      </c>
      <c r="F10" s="62">
        <f>F11+F12+F13+F14+F15</f>
        <v>109631.24</v>
      </c>
      <c r="G10" s="62">
        <f>G11+G12+G13+G14+G15</f>
        <v>896287.24</v>
      </c>
    </row>
    <row r="11" spans="2:9" ht="39.6" x14ac:dyDescent="0.3">
      <c r="B11" s="63"/>
      <c r="C11" s="64">
        <v>63</v>
      </c>
      <c r="D11" s="64" t="s">
        <v>27</v>
      </c>
      <c r="E11" s="62">
        <v>679510</v>
      </c>
      <c r="F11" s="62">
        <f>G11-E11</f>
        <v>106258</v>
      </c>
      <c r="G11" s="62">
        <v>785768</v>
      </c>
    </row>
    <row r="12" spans="2:9" x14ac:dyDescent="0.3">
      <c r="B12" s="65"/>
      <c r="C12" s="65">
        <v>64</v>
      </c>
      <c r="D12" s="65" t="s">
        <v>70</v>
      </c>
      <c r="E12" s="62">
        <v>1</v>
      </c>
      <c r="F12" s="62">
        <f>G12-E12</f>
        <v>0</v>
      </c>
      <c r="G12" s="62">
        <v>1</v>
      </c>
    </row>
    <row r="13" spans="2:9" x14ac:dyDescent="0.3">
      <c r="B13" s="65"/>
      <c r="C13" s="65">
        <v>65</v>
      </c>
      <c r="D13" s="65" t="s">
        <v>71</v>
      </c>
      <c r="E13" s="62">
        <v>8320</v>
      </c>
      <c r="F13" s="62">
        <f>G13-E13</f>
        <v>660</v>
      </c>
      <c r="G13" s="62">
        <v>8980</v>
      </c>
    </row>
    <row r="14" spans="2:9" x14ac:dyDescent="0.3">
      <c r="B14" s="65"/>
      <c r="C14" s="65">
        <v>66</v>
      </c>
      <c r="D14" s="65" t="s">
        <v>67</v>
      </c>
      <c r="E14" s="62">
        <v>100</v>
      </c>
      <c r="F14" s="62">
        <f>G14-E14</f>
        <v>500</v>
      </c>
      <c r="G14" s="62">
        <v>600</v>
      </c>
    </row>
    <row r="15" spans="2:9" ht="39.6" x14ac:dyDescent="0.3">
      <c r="B15" s="65"/>
      <c r="C15" s="65">
        <v>67</v>
      </c>
      <c r="D15" s="64" t="s">
        <v>28</v>
      </c>
      <c r="E15" s="62">
        <v>98725</v>
      </c>
      <c r="F15" s="62">
        <f>G15-E15</f>
        <v>2213.2400000000052</v>
      </c>
      <c r="G15" s="62">
        <v>100938.24000000001</v>
      </c>
      <c r="I15" s="57"/>
    </row>
    <row r="16" spans="2:9" ht="26.4" x14ac:dyDescent="0.3">
      <c r="B16" s="66">
        <v>7</v>
      </c>
      <c r="C16" s="67"/>
      <c r="D16" s="68" t="s">
        <v>8</v>
      </c>
      <c r="E16" s="22">
        <f>E17</f>
        <v>0</v>
      </c>
      <c r="F16" s="22">
        <v>0</v>
      </c>
      <c r="G16" s="22">
        <v>0</v>
      </c>
      <c r="I16" s="57"/>
    </row>
    <row r="17" spans="2:7" ht="26.4" x14ac:dyDescent="0.3">
      <c r="B17" s="64"/>
      <c r="C17" s="64">
        <v>72</v>
      </c>
      <c r="D17" s="69" t="s">
        <v>26</v>
      </c>
      <c r="E17" s="62">
        <v>0</v>
      </c>
      <c r="F17" s="62">
        <f>G17-E17</f>
        <v>0</v>
      </c>
      <c r="G17" s="70">
        <v>0</v>
      </c>
    </row>
    <row r="18" spans="2:7" x14ac:dyDescent="0.3">
      <c r="B18" s="71"/>
      <c r="C18" s="71"/>
      <c r="D18" s="71"/>
      <c r="E18" s="71"/>
      <c r="F18" s="71"/>
      <c r="G18" s="71"/>
    </row>
    <row r="19" spans="2:7" x14ac:dyDescent="0.3">
      <c r="B19" s="71"/>
      <c r="C19" s="71"/>
      <c r="D19" s="71"/>
      <c r="E19" s="71"/>
      <c r="F19" s="71"/>
      <c r="G19" s="71"/>
    </row>
    <row r="20" spans="2:7" ht="15.6" x14ac:dyDescent="0.3">
      <c r="B20" s="120" t="s">
        <v>41</v>
      </c>
      <c r="C20" s="142"/>
      <c r="D20" s="142"/>
      <c r="E20" s="142"/>
      <c r="F20" s="142"/>
      <c r="G20" s="142"/>
    </row>
    <row r="21" spans="2:7" ht="17.399999999999999" x14ac:dyDescent="0.3">
      <c r="B21" s="15"/>
      <c r="C21" s="15"/>
      <c r="D21" s="15"/>
      <c r="E21" s="15"/>
      <c r="F21" s="5"/>
      <c r="G21" s="5"/>
    </row>
    <row r="22" spans="2:7" x14ac:dyDescent="0.3">
      <c r="B22" s="114" t="s">
        <v>5</v>
      </c>
      <c r="C22" s="115" t="s">
        <v>6</v>
      </c>
      <c r="D22" s="115" t="s">
        <v>9</v>
      </c>
      <c r="E22" s="114" t="s">
        <v>31</v>
      </c>
      <c r="F22" s="114" t="s">
        <v>122</v>
      </c>
      <c r="G22" s="114" t="s">
        <v>123</v>
      </c>
    </row>
    <row r="23" spans="2:7" x14ac:dyDescent="0.3">
      <c r="B23" s="27"/>
      <c r="C23" s="28"/>
      <c r="D23" s="26" t="s">
        <v>1</v>
      </c>
      <c r="E23" s="59">
        <f>E24+E29</f>
        <v>786656</v>
      </c>
      <c r="F23" s="59">
        <f>F24+F29</f>
        <v>112042.21000000004</v>
      </c>
      <c r="G23" s="59">
        <f>G24+G29</f>
        <v>898698.21000000008</v>
      </c>
    </row>
    <row r="24" spans="2:7" ht="15.75" customHeight="1" x14ac:dyDescent="0.3">
      <c r="B24" s="63">
        <v>3</v>
      </c>
      <c r="C24" s="63"/>
      <c r="D24" s="63" t="s">
        <v>10</v>
      </c>
      <c r="E24" s="61">
        <f>E25+E26+E27+E28</f>
        <v>786656</v>
      </c>
      <c r="F24" s="61">
        <f>F25+F26+F27+F28</f>
        <v>111535.21000000004</v>
      </c>
      <c r="G24" s="61">
        <f>G25+G26+G27+G28</f>
        <v>898191.21000000008</v>
      </c>
    </row>
    <row r="25" spans="2:7" ht="15.75" customHeight="1" x14ac:dyDescent="0.3">
      <c r="B25" s="63"/>
      <c r="C25" s="64">
        <v>31</v>
      </c>
      <c r="D25" s="64" t="s">
        <v>11</v>
      </c>
      <c r="E25" s="62">
        <v>697783</v>
      </c>
      <c r="F25" s="62">
        <f>G25-E25</f>
        <v>103344.67000000004</v>
      </c>
      <c r="G25" s="62">
        <v>801127.67</v>
      </c>
    </row>
    <row r="26" spans="2:7" x14ac:dyDescent="0.3">
      <c r="B26" s="65"/>
      <c r="C26" s="65">
        <v>32</v>
      </c>
      <c r="D26" s="65" t="s">
        <v>21</v>
      </c>
      <c r="E26" s="62">
        <v>88673</v>
      </c>
      <c r="F26" s="62">
        <f>G26-E26</f>
        <v>7047.5399999999936</v>
      </c>
      <c r="G26" s="62">
        <v>95720.54</v>
      </c>
    </row>
    <row r="27" spans="2:7" x14ac:dyDescent="0.3">
      <c r="B27" s="65"/>
      <c r="C27" s="65">
        <v>34</v>
      </c>
      <c r="D27" s="65" t="s">
        <v>68</v>
      </c>
      <c r="E27" s="62">
        <v>200</v>
      </c>
      <c r="F27" s="62">
        <f>G27-E27</f>
        <v>0</v>
      </c>
      <c r="G27" s="62">
        <v>200</v>
      </c>
    </row>
    <row r="28" spans="2:7" x14ac:dyDescent="0.3">
      <c r="B28" s="65"/>
      <c r="C28" s="65">
        <v>38</v>
      </c>
      <c r="D28" s="65" t="s">
        <v>69</v>
      </c>
      <c r="E28" s="62">
        <v>0</v>
      </c>
      <c r="F28" s="62">
        <f>G28-E28</f>
        <v>1143</v>
      </c>
      <c r="G28" s="62">
        <v>1143</v>
      </c>
    </row>
    <row r="29" spans="2:7" ht="26.4" x14ac:dyDescent="0.3">
      <c r="B29" s="66">
        <v>4</v>
      </c>
      <c r="C29" s="67"/>
      <c r="D29" s="68" t="s">
        <v>12</v>
      </c>
      <c r="E29" s="22">
        <f>E30</f>
        <v>0</v>
      </c>
      <c r="F29" s="22">
        <f>F30</f>
        <v>507</v>
      </c>
      <c r="G29" s="22">
        <f>G30</f>
        <v>507</v>
      </c>
    </row>
    <row r="30" spans="2:7" ht="26.4" x14ac:dyDescent="0.3">
      <c r="B30" s="64"/>
      <c r="C30" s="64">
        <v>42</v>
      </c>
      <c r="D30" s="69" t="s">
        <v>29</v>
      </c>
      <c r="E30" s="62">
        <v>0</v>
      </c>
      <c r="F30" s="62">
        <f>G30-E30</f>
        <v>507</v>
      </c>
      <c r="G30" s="70">
        <v>507</v>
      </c>
    </row>
  </sheetData>
  <mergeCells count="4">
    <mergeCell ref="B20:G20"/>
    <mergeCell ref="B2:G2"/>
    <mergeCell ref="B4:G4"/>
    <mergeCell ref="B6:G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49"/>
  <sheetViews>
    <sheetView workbookViewId="0">
      <selection activeCell="E39" sqref="E39"/>
    </sheetView>
  </sheetViews>
  <sheetFormatPr defaultRowHeight="14.4" x14ac:dyDescent="0.3"/>
  <cols>
    <col min="2" max="2" width="56.6640625" customWidth="1"/>
    <col min="3" max="3" width="26.5546875" customWidth="1"/>
    <col min="4" max="4" width="28.6640625" customWidth="1"/>
    <col min="5" max="5" width="26.33203125" customWidth="1"/>
  </cols>
  <sheetData>
    <row r="1" spans="2:5" ht="18" customHeight="1" x14ac:dyDescent="0.3">
      <c r="B1" s="15"/>
      <c r="C1" s="15"/>
      <c r="D1" s="15"/>
      <c r="E1" s="15"/>
    </row>
    <row r="2" spans="2:5" ht="15.75" customHeight="1" x14ac:dyDescent="0.3">
      <c r="B2" s="120" t="s">
        <v>18</v>
      </c>
      <c r="C2" s="120"/>
      <c r="D2" s="120"/>
      <c r="E2" s="120"/>
    </row>
    <row r="3" spans="2:5" ht="17.399999999999999" x14ac:dyDescent="0.3">
      <c r="C3" s="15"/>
      <c r="D3" s="5"/>
      <c r="E3" s="5"/>
    </row>
    <row r="4" spans="2:5" ht="18" customHeight="1" x14ac:dyDescent="0.3">
      <c r="B4" s="120" t="s">
        <v>4</v>
      </c>
      <c r="C4" s="120"/>
      <c r="D4" s="120"/>
      <c r="E4" s="120"/>
    </row>
    <row r="5" spans="2:5" ht="17.399999999999999" x14ac:dyDescent="0.3">
      <c r="B5" s="15"/>
      <c r="C5" s="15"/>
      <c r="D5" s="5"/>
      <c r="E5" s="5"/>
    </row>
    <row r="6" spans="2:5" ht="15.75" customHeight="1" x14ac:dyDescent="0.3">
      <c r="B6" s="120" t="s">
        <v>42</v>
      </c>
      <c r="C6" s="120"/>
      <c r="D6" s="120"/>
      <c r="E6" s="120"/>
    </row>
    <row r="7" spans="2:5" ht="17.399999999999999" x14ac:dyDescent="0.3">
      <c r="B7" s="15"/>
      <c r="C7" s="15"/>
      <c r="D7" s="5"/>
      <c r="E7" s="5"/>
    </row>
    <row r="8" spans="2:5" s="76" customFormat="1" ht="18.600000000000001" customHeight="1" x14ac:dyDescent="0.3">
      <c r="B8" s="77" t="s">
        <v>44</v>
      </c>
      <c r="C8" s="77" t="s">
        <v>31</v>
      </c>
      <c r="D8" s="77" t="s">
        <v>122</v>
      </c>
      <c r="E8" s="77" t="s">
        <v>123</v>
      </c>
    </row>
    <row r="9" spans="2:5" s="76" customFormat="1" ht="15.6" x14ac:dyDescent="0.3">
      <c r="B9" s="79" t="s">
        <v>0</v>
      </c>
      <c r="C9" s="80">
        <f>C11+C12+C14+C17+C21+C24</f>
        <v>786656</v>
      </c>
      <c r="D9" s="80">
        <f>D11+D12+D14+D17+D21+D24</f>
        <v>109631</v>
      </c>
      <c r="E9" s="80">
        <f>E11+E12+E14+E17+E21+E24</f>
        <v>896287</v>
      </c>
    </row>
    <row r="10" spans="2:5" s="76" customFormat="1" ht="15.6" x14ac:dyDescent="0.3">
      <c r="B10" s="81" t="s">
        <v>48</v>
      </c>
      <c r="C10" s="80">
        <f>C11</f>
        <v>16046</v>
      </c>
      <c r="D10" s="80">
        <f>D11</f>
        <v>299.68000000000029</v>
      </c>
      <c r="E10" s="80">
        <f>E11</f>
        <v>16345.68</v>
      </c>
    </row>
    <row r="11" spans="2:5" s="76" customFormat="1" ht="15.6" x14ac:dyDescent="0.3">
      <c r="B11" s="82" t="s">
        <v>49</v>
      </c>
      <c r="C11" s="83">
        <v>16046</v>
      </c>
      <c r="D11" s="83">
        <f>E11-C11</f>
        <v>299.68000000000029</v>
      </c>
      <c r="E11" s="83">
        <v>16345.68</v>
      </c>
    </row>
    <row r="12" spans="2:5" s="76" customFormat="1" ht="15.6" x14ac:dyDescent="0.3">
      <c r="B12" s="84" t="s">
        <v>50</v>
      </c>
      <c r="C12" s="85">
        <f>C13</f>
        <v>1</v>
      </c>
      <c r="D12" s="85">
        <f>D13</f>
        <v>500</v>
      </c>
      <c r="E12" s="85">
        <f>E13</f>
        <v>501</v>
      </c>
    </row>
    <row r="13" spans="2:5" s="76" customFormat="1" ht="15.6" x14ac:dyDescent="0.3">
      <c r="B13" s="82" t="s">
        <v>77</v>
      </c>
      <c r="C13" s="83">
        <v>1</v>
      </c>
      <c r="D13" s="83">
        <f>E13-C13</f>
        <v>500</v>
      </c>
      <c r="E13" s="83">
        <v>501</v>
      </c>
    </row>
    <row r="14" spans="2:5" s="76" customFormat="1" ht="15.6" x14ac:dyDescent="0.3">
      <c r="B14" s="86" t="s">
        <v>46</v>
      </c>
      <c r="C14" s="87">
        <f>C15+C16</f>
        <v>81857</v>
      </c>
      <c r="D14" s="87">
        <f>D15+D16</f>
        <v>2423</v>
      </c>
      <c r="E14" s="87">
        <f>E15+E16</f>
        <v>84280</v>
      </c>
    </row>
    <row r="15" spans="2:5" s="76" customFormat="1" ht="15.6" x14ac:dyDescent="0.3">
      <c r="B15" s="88" t="s">
        <v>47</v>
      </c>
      <c r="C15" s="83">
        <v>8320</v>
      </c>
      <c r="D15" s="83">
        <f>E15-C15</f>
        <v>560</v>
      </c>
      <c r="E15" s="83">
        <v>8880</v>
      </c>
    </row>
    <row r="16" spans="2:5" s="76" customFormat="1" ht="15.6" x14ac:dyDescent="0.3">
      <c r="B16" s="88" t="s">
        <v>74</v>
      </c>
      <c r="C16" s="83">
        <v>73537</v>
      </c>
      <c r="D16" s="83">
        <f>E16-C16</f>
        <v>1863</v>
      </c>
      <c r="E16" s="83">
        <v>75400</v>
      </c>
    </row>
    <row r="17" spans="2:5" s="76" customFormat="1" ht="15.6" x14ac:dyDescent="0.3">
      <c r="B17" s="79" t="s">
        <v>45</v>
      </c>
      <c r="C17" s="87">
        <f>C18+C19</f>
        <v>688652</v>
      </c>
      <c r="D17" s="87">
        <f>D18+D19+D20</f>
        <v>106308.32</v>
      </c>
      <c r="E17" s="87">
        <f>E18+E19+E20</f>
        <v>794960.32</v>
      </c>
    </row>
    <row r="18" spans="2:5" s="76" customFormat="1" ht="15.6" x14ac:dyDescent="0.3">
      <c r="B18" s="82" t="s">
        <v>76</v>
      </c>
      <c r="C18" s="83">
        <v>9142</v>
      </c>
      <c r="D18" s="83">
        <f>E18-C18</f>
        <v>-1963</v>
      </c>
      <c r="E18" s="89">
        <v>7179</v>
      </c>
    </row>
    <row r="19" spans="2:5" s="76" customFormat="1" ht="15.6" x14ac:dyDescent="0.3">
      <c r="B19" s="82" t="s">
        <v>127</v>
      </c>
      <c r="C19" s="83">
        <v>679510</v>
      </c>
      <c r="D19" s="83">
        <f>E19-C19</f>
        <v>106258</v>
      </c>
      <c r="E19" s="89">
        <v>785768</v>
      </c>
    </row>
    <row r="20" spans="2:5" s="76" customFormat="1" ht="15.6" x14ac:dyDescent="0.3">
      <c r="B20" s="82" t="s">
        <v>124</v>
      </c>
      <c r="C20" s="83"/>
      <c r="D20" s="83">
        <f>E20-C20</f>
        <v>2013.32</v>
      </c>
      <c r="E20" s="89">
        <v>2013.32</v>
      </c>
    </row>
    <row r="21" spans="2:5" s="76" customFormat="1" ht="15.6" x14ac:dyDescent="0.3">
      <c r="B21" s="79" t="s">
        <v>72</v>
      </c>
      <c r="C21" s="87">
        <f>C22</f>
        <v>100</v>
      </c>
      <c r="D21" s="87">
        <f>D22</f>
        <v>0</v>
      </c>
      <c r="E21" s="87">
        <f>E22</f>
        <v>100</v>
      </c>
    </row>
    <row r="22" spans="2:5" s="76" customFormat="1" ht="15.6" x14ac:dyDescent="0.3">
      <c r="B22" s="82" t="s">
        <v>73</v>
      </c>
      <c r="C22" s="83">
        <v>100</v>
      </c>
      <c r="D22" s="83">
        <f>E22-C22</f>
        <v>0</v>
      </c>
      <c r="E22" s="89">
        <v>100</v>
      </c>
    </row>
    <row r="23" spans="2:5" s="76" customFormat="1" ht="15.6" hidden="1" x14ac:dyDescent="0.3"/>
    <row r="24" spans="2:5" s="76" customFormat="1" ht="15.6" x14ac:dyDescent="0.3">
      <c r="B24" s="79" t="s">
        <v>125</v>
      </c>
      <c r="C24" s="87">
        <f>C25</f>
        <v>0</v>
      </c>
      <c r="D24" s="87">
        <f>D25</f>
        <v>100</v>
      </c>
      <c r="E24" s="87">
        <f>E25</f>
        <v>100</v>
      </c>
    </row>
    <row r="25" spans="2:5" s="76" customFormat="1" ht="15.6" x14ac:dyDescent="0.3">
      <c r="B25" s="82" t="s">
        <v>126</v>
      </c>
      <c r="C25" s="83">
        <v>0</v>
      </c>
      <c r="D25" s="83">
        <f>E25-C25</f>
        <v>100</v>
      </c>
      <c r="E25" s="89">
        <v>100</v>
      </c>
    </row>
    <row r="26" spans="2:5" s="76" customFormat="1" ht="15.6" x14ac:dyDescent="0.3"/>
    <row r="27" spans="2:5" s="76" customFormat="1" ht="15.75" customHeight="1" x14ac:dyDescent="0.3">
      <c r="B27" s="120" t="s">
        <v>43</v>
      </c>
      <c r="C27" s="120"/>
      <c r="D27" s="120"/>
      <c r="E27" s="120"/>
    </row>
    <row r="28" spans="2:5" s="76" customFormat="1" ht="15.6" x14ac:dyDescent="0.3">
      <c r="B28" s="49"/>
      <c r="C28" s="49"/>
      <c r="D28" s="50"/>
      <c r="E28" s="50"/>
    </row>
    <row r="29" spans="2:5" s="76" customFormat="1" ht="19.8" customHeight="1" x14ac:dyDescent="0.3">
      <c r="B29" s="77" t="s">
        <v>44</v>
      </c>
      <c r="C29" s="77" t="s">
        <v>31</v>
      </c>
      <c r="D29" s="77" t="s">
        <v>122</v>
      </c>
      <c r="E29" s="77" t="s">
        <v>123</v>
      </c>
    </row>
    <row r="30" spans="2:5" s="76" customFormat="1" ht="15.6" x14ac:dyDescent="0.3">
      <c r="B30" s="79" t="s">
        <v>1</v>
      </c>
      <c r="C30" s="80">
        <f>C31+C33+C36+C40+C44+C47</f>
        <v>786656</v>
      </c>
      <c r="D30" s="80">
        <f>D31+D33+D36+D40+D44+D47</f>
        <v>112041.97</v>
      </c>
      <c r="E30" s="80">
        <f>E31+E33+E36+E40+E44+E47</f>
        <v>898697.96999999986</v>
      </c>
    </row>
    <row r="31" spans="2:5" s="76" customFormat="1" ht="15.75" customHeight="1" x14ac:dyDescent="0.3">
      <c r="B31" s="81" t="s">
        <v>48</v>
      </c>
      <c r="C31" s="85">
        <f>C32</f>
        <v>16046</v>
      </c>
      <c r="D31" s="85">
        <f>D32</f>
        <v>299.68000000000029</v>
      </c>
      <c r="E31" s="85">
        <f>E32</f>
        <v>16345.68</v>
      </c>
    </row>
    <row r="32" spans="2:5" s="76" customFormat="1" ht="15.6" x14ac:dyDescent="0.3">
      <c r="B32" s="82" t="s">
        <v>49</v>
      </c>
      <c r="C32" s="83">
        <v>16046</v>
      </c>
      <c r="D32" s="83">
        <f>E32-C32</f>
        <v>299.68000000000029</v>
      </c>
      <c r="E32" s="83">
        <v>16345.68</v>
      </c>
    </row>
    <row r="33" spans="2:5" s="76" customFormat="1" ht="15.6" x14ac:dyDescent="0.3">
      <c r="B33" s="81" t="s">
        <v>50</v>
      </c>
      <c r="C33" s="85">
        <f>C34+C35</f>
        <v>1</v>
      </c>
      <c r="D33" s="85">
        <f>D34+D35</f>
        <v>841.16000000000008</v>
      </c>
      <c r="E33" s="85">
        <f>E34+E35</f>
        <v>842.16000000000008</v>
      </c>
    </row>
    <row r="34" spans="2:5" s="76" customFormat="1" ht="15.6" x14ac:dyDescent="0.3">
      <c r="B34" s="82" t="s">
        <v>77</v>
      </c>
      <c r="C34" s="83">
        <v>1</v>
      </c>
      <c r="D34" s="83">
        <f>E34-C34</f>
        <v>500</v>
      </c>
      <c r="E34" s="83">
        <v>501</v>
      </c>
    </row>
    <row r="35" spans="2:5" s="76" customFormat="1" ht="15.6" x14ac:dyDescent="0.3">
      <c r="B35" s="82" t="s">
        <v>78</v>
      </c>
      <c r="C35" s="83">
        <v>0</v>
      </c>
      <c r="D35" s="83">
        <f>E35-C35</f>
        <v>341.16</v>
      </c>
      <c r="E35" s="83">
        <v>341.16</v>
      </c>
    </row>
    <row r="36" spans="2:5" s="76" customFormat="1" ht="15.6" x14ac:dyDescent="0.3">
      <c r="B36" s="86" t="s">
        <v>46</v>
      </c>
      <c r="C36" s="85">
        <f>C37+C38+C39</f>
        <v>81857</v>
      </c>
      <c r="D36" s="85">
        <f>D37+D38+D39</f>
        <v>4326.97</v>
      </c>
      <c r="E36" s="85">
        <f>E37+E38+E39</f>
        <v>86183.97</v>
      </c>
    </row>
    <row r="37" spans="2:5" s="76" customFormat="1" ht="15.6" x14ac:dyDescent="0.3">
      <c r="B37" s="88" t="s">
        <v>47</v>
      </c>
      <c r="C37" s="83">
        <v>8320</v>
      </c>
      <c r="D37" s="83">
        <f>E37-C37</f>
        <v>560</v>
      </c>
      <c r="E37" s="83">
        <v>8880</v>
      </c>
    </row>
    <row r="38" spans="2:5" s="76" customFormat="1" ht="15.6" x14ac:dyDescent="0.3">
      <c r="B38" s="88" t="s">
        <v>74</v>
      </c>
      <c r="C38" s="83">
        <v>73537</v>
      </c>
      <c r="D38" s="83">
        <f>E38-C38</f>
        <v>1863</v>
      </c>
      <c r="E38" s="83">
        <v>75400</v>
      </c>
    </row>
    <row r="39" spans="2:5" s="76" customFormat="1" ht="15.6" x14ac:dyDescent="0.3">
      <c r="B39" s="88" t="s">
        <v>79</v>
      </c>
      <c r="C39" s="83">
        <v>0</v>
      </c>
      <c r="D39" s="83">
        <f>E39-C39</f>
        <v>1903.97</v>
      </c>
      <c r="E39" s="83">
        <v>1903.97</v>
      </c>
    </row>
    <row r="40" spans="2:5" s="76" customFormat="1" ht="15.6" x14ac:dyDescent="0.3">
      <c r="B40" s="79" t="s">
        <v>45</v>
      </c>
      <c r="C40" s="85">
        <f>C41+C42</f>
        <v>688652</v>
      </c>
      <c r="D40" s="85">
        <f>D41+D42+D43</f>
        <v>106308.32</v>
      </c>
      <c r="E40" s="85">
        <f>E41+E42+E43</f>
        <v>794960.32</v>
      </c>
    </row>
    <row r="41" spans="2:5" s="76" customFormat="1" ht="15.6" x14ac:dyDescent="0.3">
      <c r="B41" s="82" t="s">
        <v>76</v>
      </c>
      <c r="C41" s="83">
        <v>9142</v>
      </c>
      <c r="D41" s="83">
        <f>E41-C41</f>
        <v>-1963</v>
      </c>
      <c r="E41" s="83">
        <v>7179</v>
      </c>
    </row>
    <row r="42" spans="2:5" s="76" customFormat="1" ht="15.6" x14ac:dyDescent="0.3">
      <c r="B42" s="82" t="s">
        <v>75</v>
      </c>
      <c r="C42" s="83">
        <v>679510</v>
      </c>
      <c r="D42" s="83">
        <f>E42-C42</f>
        <v>106258</v>
      </c>
      <c r="E42" s="83">
        <v>785768</v>
      </c>
    </row>
    <row r="43" spans="2:5" s="76" customFormat="1" ht="15.6" x14ac:dyDescent="0.3">
      <c r="B43" s="82" t="s">
        <v>124</v>
      </c>
      <c r="C43" s="83">
        <v>0</v>
      </c>
      <c r="D43" s="83">
        <f>E43-C43</f>
        <v>2013.32</v>
      </c>
      <c r="E43" s="83">
        <v>2013.32</v>
      </c>
    </row>
    <row r="44" spans="2:5" s="76" customFormat="1" ht="15.6" x14ac:dyDescent="0.3">
      <c r="B44" s="79" t="s">
        <v>72</v>
      </c>
      <c r="C44" s="85">
        <f>C45</f>
        <v>100</v>
      </c>
      <c r="D44" s="85">
        <f>D45+D46</f>
        <v>165.84</v>
      </c>
      <c r="E44" s="85">
        <f>E45+E46</f>
        <v>265.84000000000003</v>
      </c>
    </row>
    <row r="45" spans="2:5" s="76" customFormat="1" ht="15.6" x14ac:dyDescent="0.3">
      <c r="B45" s="82" t="s">
        <v>73</v>
      </c>
      <c r="C45" s="83">
        <v>100</v>
      </c>
      <c r="D45" s="83">
        <f>E45-C45</f>
        <v>0</v>
      </c>
      <c r="E45" s="89">
        <v>100</v>
      </c>
    </row>
    <row r="46" spans="2:5" s="76" customFormat="1" ht="15.6" x14ac:dyDescent="0.3">
      <c r="B46" s="82" t="s">
        <v>129</v>
      </c>
      <c r="C46" s="83">
        <v>0</v>
      </c>
      <c r="D46" s="83">
        <f>E46-C46</f>
        <v>165.84</v>
      </c>
      <c r="E46" s="89">
        <v>165.84</v>
      </c>
    </row>
    <row r="47" spans="2:5" s="76" customFormat="1" ht="15.6" x14ac:dyDescent="0.3">
      <c r="B47" s="79" t="s">
        <v>80</v>
      </c>
      <c r="C47" s="85">
        <f>C48</f>
        <v>0</v>
      </c>
      <c r="D47" s="85">
        <f>D48</f>
        <v>100</v>
      </c>
      <c r="E47" s="85">
        <f>E48</f>
        <v>100</v>
      </c>
    </row>
    <row r="48" spans="2:5" s="76" customFormat="1" ht="15.6" x14ac:dyDescent="0.3">
      <c r="B48" s="82" t="s">
        <v>128</v>
      </c>
      <c r="C48" s="83">
        <v>0</v>
      </c>
      <c r="D48" s="83">
        <f>E48-C48</f>
        <v>100</v>
      </c>
      <c r="E48" s="89">
        <v>100</v>
      </c>
    </row>
    <row r="49" spans="2:5" x14ac:dyDescent="0.3">
      <c r="B49" s="72"/>
      <c r="C49" s="74"/>
      <c r="D49" s="74"/>
      <c r="E49" s="75"/>
    </row>
  </sheetData>
  <mergeCells count="4">
    <mergeCell ref="B2:E2"/>
    <mergeCell ref="B4:E4"/>
    <mergeCell ref="B6:E6"/>
    <mergeCell ref="B27:E27"/>
  </mergeCells>
  <pageMargins left="0.7" right="0.7" top="0.75" bottom="0.75" header="0.3" footer="0.3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12"/>
  <sheetViews>
    <sheetView workbookViewId="0">
      <selection activeCell="E14" sqref="E14"/>
    </sheetView>
  </sheetViews>
  <sheetFormatPr defaultRowHeight="14.4" x14ac:dyDescent="0.3"/>
  <cols>
    <col min="2" max="2" width="50.21875" customWidth="1"/>
    <col min="3" max="4" width="28.88671875" customWidth="1"/>
    <col min="5" max="5" width="30.33203125" customWidth="1"/>
  </cols>
  <sheetData>
    <row r="1" spans="2:5" ht="18" customHeight="1" x14ac:dyDescent="0.3">
      <c r="B1" s="4"/>
      <c r="C1" s="4"/>
      <c r="D1" s="4"/>
      <c r="E1" s="4"/>
    </row>
    <row r="2" spans="2:5" ht="15.6" x14ac:dyDescent="0.3">
      <c r="B2" s="120" t="s">
        <v>18</v>
      </c>
      <c r="C2" s="120"/>
      <c r="D2" s="136"/>
      <c r="E2" s="136"/>
    </row>
    <row r="3" spans="2:5" ht="17.399999999999999" x14ac:dyDescent="0.3">
      <c r="B3" s="4"/>
      <c r="C3" s="4"/>
      <c r="D3" s="5"/>
      <c r="E3" s="5"/>
    </row>
    <row r="4" spans="2:5" ht="18" customHeight="1" x14ac:dyDescent="0.3">
      <c r="B4" s="120" t="s">
        <v>4</v>
      </c>
      <c r="C4" s="121"/>
      <c r="D4" s="121"/>
      <c r="E4" s="121"/>
    </row>
    <row r="5" spans="2:5" ht="17.399999999999999" x14ac:dyDescent="0.3">
      <c r="B5" s="4"/>
      <c r="C5" s="4"/>
      <c r="D5" s="5"/>
      <c r="E5" s="5"/>
    </row>
    <row r="6" spans="2:5" ht="15.6" x14ac:dyDescent="0.3">
      <c r="B6" s="120" t="s">
        <v>13</v>
      </c>
      <c r="C6" s="143"/>
      <c r="D6" s="143"/>
      <c r="E6" s="143"/>
    </row>
    <row r="7" spans="2:5" ht="17.399999999999999" x14ac:dyDescent="0.3">
      <c r="B7" s="4"/>
      <c r="C7" s="4"/>
      <c r="D7" s="5"/>
      <c r="E7" s="5"/>
    </row>
    <row r="8" spans="2:5" s="76" customFormat="1" ht="15.6" x14ac:dyDescent="0.3">
      <c r="B8" s="77" t="s">
        <v>44</v>
      </c>
      <c r="C8" s="77" t="s">
        <v>31</v>
      </c>
      <c r="D8" s="77" t="s">
        <v>122</v>
      </c>
      <c r="E8" s="77" t="s">
        <v>123</v>
      </c>
    </row>
    <row r="9" spans="2:5" s="76" customFormat="1" ht="15.75" customHeight="1" x14ac:dyDescent="0.3">
      <c r="B9" s="90" t="s">
        <v>14</v>
      </c>
      <c r="C9" s="109">
        <f>C10</f>
        <v>786656</v>
      </c>
      <c r="D9" s="109">
        <f>D10</f>
        <v>112042.20999999996</v>
      </c>
      <c r="E9" s="109">
        <f>E10</f>
        <v>898698.21</v>
      </c>
    </row>
    <row r="10" spans="2:5" s="76" customFormat="1" ht="15.75" customHeight="1" x14ac:dyDescent="0.3">
      <c r="B10" s="90" t="s">
        <v>81</v>
      </c>
      <c r="C10" s="109">
        <f>C11+C12</f>
        <v>786656</v>
      </c>
      <c r="D10" s="109">
        <f>D11+D12</f>
        <v>112042.20999999996</v>
      </c>
      <c r="E10" s="109">
        <f>E11+E12</f>
        <v>898698.21</v>
      </c>
    </row>
    <row r="11" spans="2:5" s="76" customFormat="1" ht="15.6" x14ac:dyDescent="0.3">
      <c r="B11" s="88" t="s">
        <v>82</v>
      </c>
      <c r="C11" s="91">
        <v>785956</v>
      </c>
      <c r="D11" s="91">
        <f>E11-C11</f>
        <v>111642.20999999996</v>
      </c>
      <c r="E11" s="91">
        <v>897598.21</v>
      </c>
    </row>
    <row r="12" spans="2:5" s="76" customFormat="1" ht="15.6" x14ac:dyDescent="0.3">
      <c r="B12" s="92" t="s">
        <v>83</v>
      </c>
      <c r="C12" s="91">
        <v>700</v>
      </c>
      <c r="D12" s="91">
        <f>E12-C12</f>
        <v>400</v>
      </c>
      <c r="E12" s="91">
        <v>1100</v>
      </c>
    </row>
  </sheetData>
  <mergeCells count="3">
    <mergeCell ref="B2:E2"/>
    <mergeCell ref="B4:E4"/>
    <mergeCell ref="B6:E6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13"/>
  <sheetViews>
    <sheetView workbookViewId="0">
      <selection activeCell="H7" sqref="H7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5" width="25.33203125" customWidth="1"/>
    <col min="6" max="6" width="30" customWidth="1"/>
    <col min="7" max="7" width="28.109375" customWidth="1"/>
  </cols>
  <sheetData>
    <row r="1" spans="2:7" ht="18" customHeight="1" x14ac:dyDescent="0.3">
      <c r="B1" s="4"/>
      <c r="C1" s="4"/>
      <c r="D1" s="4"/>
      <c r="E1" s="4"/>
      <c r="F1" s="4"/>
      <c r="G1" s="4"/>
    </row>
    <row r="2" spans="2:7" ht="15.75" customHeight="1" x14ac:dyDescent="0.3">
      <c r="B2" s="120" t="s">
        <v>18</v>
      </c>
      <c r="C2" s="120"/>
      <c r="D2" s="120"/>
      <c r="E2" s="120"/>
      <c r="F2" s="120"/>
      <c r="G2" s="120"/>
    </row>
    <row r="3" spans="2:7" ht="17.399999999999999" x14ac:dyDescent="0.3">
      <c r="B3" s="4"/>
      <c r="C3" s="4"/>
      <c r="D3" s="4"/>
      <c r="E3" s="4"/>
      <c r="F3" s="5"/>
      <c r="G3" s="5"/>
    </row>
    <row r="4" spans="2:7" ht="18" customHeight="1" x14ac:dyDescent="0.3">
      <c r="B4" s="120" t="s">
        <v>52</v>
      </c>
      <c r="C4" s="120"/>
      <c r="D4" s="120"/>
      <c r="E4" s="120"/>
      <c r="F4" s="120"/>
      <c r="G4" s="120"/>
    </row>
    <row r="5" spans="2:7" ht="17.399999999999999" x14ac:dyDescent="0.3">
      <c r="B5" s="4"/>
      <c r="C5" s="4"/>
      <c r="D5" s="4"/>
      <c r="E5" s="4"/>
      <c r="F5" s="5"/>
      <c r="G5" s="5"/>
    </row>
    <row r="6" spans="2:7" ht="31.2" x14ac:dyDescent="0.3">
      <c r="B6" s="77" t="s">
        <v>5</v>
      </c>
      <c r="C6" s="78" t="s">
        <v>6</v>
      </c>
      <c r="D6" s="78" t="s">
        <v>30</v>
      </c>
      <c r="E6" s="77" t="s">
        <v>31</v>
      </c>
      <c r="F6" s="77" t="s">
        <v>122</v>
      </c>
      <c r="G6" s="77" t="s">
        <v>123</v>
      </c>
    </row>
    <row r="7" spans="2:7" ht="15.6" x14ac:dyDescent="0.3">
      <c r="B7" s="93"/>
      <c r="C7" s="94"/>
      <c r="D7" s="95" t="s">
        <v>54</v>
      </c>
      <c r="E7" s="102">
        <v>0</v>
      </c>
      <c r="F7" s="102">
        <v>0</v>
      </c>
      <c r="G7" s="102">
        <v>0</v>
      </c>
    </row>
    <row r="8" spans="2:7" ht="31.2" x14ac:dyDescent="0.3">
      <c r="B8" s="90">
        <v>8</v>
      </c>
      <c r="C8" s="90"/>
      <c r="D8" s="90" t="s">
        <v>15</v>
      </c>
      <c r="E8" s="91">
        <v>0</v>
      </c>
      <c r="F8" s="91">
        <v>0</v>
      </c>
      <c r="G8" s="91">
        <v>0</v>
      </c>
    </row>
    <row r="9" spans="2:7" ht="15.6" x14ac:dyDescent="0.3">
      <c r="B9" s="90"/>
      <c r="C9" s="96">
        <v>84</v>
      </c>
      <c r="D9" s="96" t="s">
        <v>22</v>
      </c>
      <c r="E9" s="91">
        <v>0</v>
      </c>
      <c r="F9" s="91">
        <v>0</v>
      </c>
      <c r="G9" s="91">
        <v>0</v>
      </c>
    </row>
    <row r="10" spans="2:7" ht="15.6" x14ac:dyDescent="0.3">
      <c r="B10" s="90"/>
      <c r="C10" s="96"/>
      <c r="D10" s="97"/>
      <c r="E10" s="91"/>
      <c r="F10" s="91"/>
      <c r="G10" s="91"/>
    </row>
    <row r="11" spans="2:7" ht="15.6" x14ac:dyDescent="0.3">
      <c r="B11" s="90"/>
      <c r="C11" s="96"/>
      <c r="D11" s="95" t="s">
        <v>57</v>
      </c>
      <c r="E11" s="91">
        <v>0</v>
      </c>
      <c r="F11" s="91">
        <v>0</v>
      </c>
      <c r="G11" s="91">
        <v>0</v>
      </c>
    </row>
    <row r="12" spans="2:7" ht="46.8" x14ac:dyDescent="0.3">
      <c r="B12" s="98">
        <v>5</v>
      </c>
      <c r="C12" s="99"/>
      <c r="D12" s="81" t="s">
        <v>16</v>
      </c>
      <c r="E12" s="91">
        <v>0</v>
      </c>
      <c r="F12" s="91">
        <v>0</v>
      </c>
      <c r="G12" s="91">
        <v>0</v>
      </c>
    </row>
    <row r="13" spans="2:7" ht="45" x14ac:dyDescent="0.3">
      <c r="B13" s="96"/>
      <c r="C13" s="96">
        <v>54</v>
      </c>
      <c r="D13" s="100" t="s">
        <v>23</v>
      </c>
      <c r="E13" s="91">
        <v>0</v>
      </c>
      <c r="F13" s="91">
        <v>0</v>
      </c>
      <c r="G13" s="101">
        <v>0</v>
      </c>
    </row>
  </sheetData>
  <mergeCells count="2">
    <mergeCell ref="B2:G2"/>
    <mergeCell ref="B4:G4"/>
  </mergeCells>
  <pageMargins left="0.7" right="0.7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15"/>
  <sheetViews>
    <sheetView workbookViewId="0">
      <selection activeCell="G3" sqref="G3"/>
    </sheetView>
  </sheetViews>
  <sheetFormatPr defaultRowHeight="14.4" x14ac:dyDescent="0.3"/>
  <cols>
    <col min="2" max="2" width="42.33203125" customWidth="1"/>
    <col min="3" max="3" width="28" customWidth="1"/>
    <col min="4" max="4" width="31.109375" customWidth="1"/>
    <col min="5" max="5" width="29.88671875" customWidth="1"/>
  </cols>
  <sheetData>
    <row r="1" spans="2:5" ht="18" customHeight="1" x14ac:dyDescent="0.3">
      <c r="B1" s="15"/>
      <c r="C1" s="15"/>
      <c r="D1" s="15"/>
      <c r="E1" s="15"/>
    </row>
    <row r="2" spans="2:5" ht="15.75" customHeight="1" x14ac:dyDescent="0.3">
      <c r="B2" s="120" t="s">
        <v>18</v>
      </c>
      <c r="C2" s="120"/>
      <c r="D2" s="120"/>
      <c r="E2" s="120"/>
    </row>
    <row r="3" spans="2:5" ht="17.399999999999999" x14ac:dyDescent="0.3">
      <c r="B3" s="15"/>
      <c r="C3" s="15"/>
      <c r="D3" s="5"/>
      <c r="E3" s="5"/>
    </row>
    <row r="4" spans="2:5" ht="18" customHeight="1" x14ac:dyDescent="0.3">
      <c r="B4" s="120" t="s">
        <v>53</v>
      </c>
      <c r="C4" s="120"/>
      <c r="D4" s="120"/>
      <c r="E4" s="120"/>
    </row>
    <row r="5" spans="2:5" ht="17.399999999999999" x14ac:dyDescent="0.3">
      <c r="B5" s="15"/>
      <c r="C5" s="15"/>
      <c r="D5" s="5"/>
      <c r="E5" s="5"/>
    </row>
    <row r="6" spans="2:5" s="76" customFormat="1" ht="15.6" x14ac:dyDescent="0.3">
      <c r="B6" s="78" t="s">
        <v>44</v>
      </c>
      <c r="C6" s="77" t="s">
        <v>31</v>
      </c>
      <c r="D6" s="77" t="s">
        <v>122</v>
      </c>
      <c r="E6" s="77" t="s">
        <v>123</v>
      </c>
    </row>
    <row r="7" spans="2:5" s="76" customFormat="1" ht="15.6" x14ac:dyDescent="0.3">
      <c r="B7" s="90" t="s">
        <v>54</v>
      </c>
      <c r="C7" s="91">
        <v>0</v>
      </c>
      <c r="D7" s="91">
        <v>0</v>
      </c>
      <c r="E7" s="91">
        <v>0</v>
      </c>
    </row>
    <row r="8" spans="2:5" s="76" customFormat="1" ht="15.6" x14ac:dyDescent="0.3">
      <c r="B8" s="90" t="s">
        <v>55</v>
      </c>
      <c r="C8" s="91">
        <v>0</v>
      </c>
      <c r="D8" s="91">
        <v>0</v>
      </c>
      <c r="E8" s="91">
        <v>0</v>
      </c>
    </row>
    <row r="9" spans="2:5" s="76" customFormat="1" ht="15.6" x14ac:dyDescent="0.3">
      <c r="B9" s="88" t="s">
        <v>56</v>
      </c>
      <c r="C9" s="91">
        <v>0</v>
      </c>
      <c r="D9" s="91">
        <v>0</v>
      </c>
      <c r="E9" s="91">
        <v>0</v>
      </c>
    </row>
    <row r="10" spans="2:5" s="76" customFormat="1" ht="15.6" x14ac:dyDescent="0.3">
      <c r="B10" s="88"/>
      <c r="C10" s="91"/>
      <c r="D10" s="91"/>
      <c r="E10" s="91"/>
    </row>
    <row r="11" spans="2:5" s="76" customFormat="1" ht="15.6" x14ac:dyDescent="0.3">
      <c r="B11" s="90" t="s">
        <v>57</v>
      </c>
      <c r="C11" s="91">
        <v>0</v>
      </c>
      <c r="D11" s="91">
        <v>0</v>
      </c>
      <c r="E11" s="91">
        <v>0</v>
      </c>
    </row>
    <row r="12" spans="2:5" s="76" customFormat="1" ht="15.6" x14ac:dyDescent="0.3">
      <c r="B12" s="81" t="s">
        <v>48</v>
      </c>
      <c r="C12" s="91">
        <v>0</v>
      </c>
      <c r="D12" s="91">
        <v>0</v>
      </c>
      <c r="E12" s="91">
        <v>0</v>
      </c>
    </row>
    <row r="13" spans="2:5" s="76" customFormat="1" ht="15.6" x14ac:dyDescent="0.3">
      <c r="B13" s="82" t="s">
        <v>49</v>
      </c>
      <c r="C13" s="91">
        <v>0</v>
      </c>
      <c r="D13" s="91">
        <v>0</v>
      </c>
      <c r="E13" s="101">
        <v>0</v>
      </c>
    </row>
    <row r="14" spans="2:5" s="76" customFormat="1" ht="15.6" x14ac:dyDescent="0.3">
      <c r="B14" s="81" t="s">
        <v>50</v>
      </c>
      <c r="C14" s="91">
        <v>0</v>
      </c>
      <c r="D14" s="91">
        <v>0</v>
      </c>
      <c r="E14" s="101">
        <v>0</v>
      </c>
    </row>
    <row r="15" spans="2:5" s="76" customFormat="1" ht="15.6" x14ac:dyDescent="0.3">
      <c r="B15" s="82" t="s">
        <v>51</v>
      </c>
      <c r="C15" s="91">
        <v>0</v>
      </c>
      <c r="D15" s="91">
        <v>0</v>
      </c>
      <c r="E15" s="101">
        <v>0</v>
      </c>
    </row>
  </sheetData>
  <mergeCells count="2">
    <mergeCell ref="B2:E2"/>
    <mergeCell ref="B4:E4"/>
  </mergeCells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95"/>
  <sheetViews>
    <sheetView workbookViewId="0">
      <selection activeCell="F41" sqref="F4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43.21875" bestFit="1" customWidth="1"/>
    <col min="5" max="5" width="30.44140625" customWidth="1"/>
    <col min="6" max="6" width="33" customWidth="1"/>
    <col min="7" max="7" width="29.109375" customWidth="1"/>
  </cols>
  <sheetData>
    <row r="1" spans="1:7" ht="17.399999999999999" x14ac:dyDescent="0.3">
      <c r="A1" s="4"/>
      <c r="B1" s="4"/>
      <c r="C1" s="4"/>
      <c r="D1" s="4"/>
      <c r="E1" s="4"/>
      <c r="F1" s="5"/>
      <c r="G1" s="5"/>
    </row>
    <row r="2" spans="1:7" ht="18" customHeight="1" x14ac:dyDescent="0.3">
      <c r="A2" s="120" t="s">
        <v>17</v>
      </c>
      <c r="B2" s="121"/>
      <c r="C2" s="121"/>
      <c r="D2" s="121"/>
      <c r="E2" s="121"/>
      <c r="F2" s="121"/>
      <c r="G2" s="121"/>
    </row>
    <row r="3" spans="1:7" ht="17.399999999999999" x14ac:dyDescent="0.3">
      <c r="A3" s="4"/>
      <c r="B3" s="4"/>
      <c r="C3" s="4"/>
      <c r="D3" s="4"/>
      <c r="E3" s="4"/>
      <c r="F3" s="5"/>
      <c r="G3" s="5"/>
    </row>
    <row r="4" spans="1:7" x14ac:dyDescent="0.3">
      <c r="A4" s="171" t="s">
        <v>19</v>
      </c>
      <c r="B4" s="172"/>
      <c r="C4" s="173"/>
      <c r="D4" s="10" t="s">
        <v>20</v>
      </c>
      <c r="E4" s="11" t="s">
        <v>31</v>
      </c>
      <c r="F4" s="11" t="s">
        <v>122</v>
      </c>
      <c r="G4" s="11" t="s">
        <v>123</v>
      </c>
    </row>
    <row r="5" spans="1:7" s="105" customFormat="1" x14ac:dyDescent="0.3">
      <c r="A5" s="168" t="s">
        <v>84</v>
      </c>
      <c r="B5" s="169"/>
      <c r="C5" s="170"/>
      <c r="D5" s="104" t="s">
        <v>85</v>
      </c>
      <c r="E5" s="73">
        <v>700</v>
      </c>
      <c r="F5" s="73">
        <f t="shared" ref="F5:G7" si="0">F6</f>
        <v>400</v>
      </c>
      <c r="G5" s="73">
        <f t="shared" si="0"/>
        <v>1100</v>
      </c>
    </row>
    <row r="6" spans="1:7" s="105" customFormat="1" x14ac:dyDescent="0.3">
      <c r="A6" s="168" t="s">
        <v>86</v>
      </c>
      <c r="B6" s="169"/>
      <c r="C6" s="170"/>
      <c r="D6" s="104" t="s">
        <v>87</v>
      </c>
      <c r="E6" s="61">
        <v>700</v>
      </c>
      <c r="F6" s="61">
        <f t="shared" si="0"/>
        <v>400</v>
      </c>
      <c r="G6" s="61">
        <f t="shared" si="0"/>
        <v>1100</v>
      </c>
    </row>
    <row r="7" spans="1:7" s="105" customFormat="1" x14ac:dyDescent="0.3">
      <c r="A7" s="159" t="s">
        <v>88</v>
      </c>
      <c r="B7" s="160"/>
      <c r="C7" s="161"/>
      <c r="D7" s="106" t="s">
        <v>89</v>
      </c>
      <c r="E7" s="61">
        <v>700</v>
      </c>
      <c r="F7" s="107">
        <f t="shared" si="0"/>
        <v>400</v>
      </c>
      <c r="G7" s="107">
        <f t="shared" si="0"/>
        <v>1100</v>
      </c>
    </row>
    <row r="8" spans="1:7" s="105" customFormat="1" x14ac:dyDescent="0.3">
      <c r="A8" s="144">
        <v>3</v>
      </c>
      <c r="B8" s="145"/>
      <c r="C8" s="146"/>
      <c r="D8" s="108" t="s">
        <v>10</v>
      </c>
      <c r="E8" s="61">
        <v>700</v>
      </c>
      <c r="F8" s="107">
        <f>F9+F10</f>
        <v>400</v>
      </c>
      <c r="G8" s="107">
        <f>G9+G10</f>
        <v>1100</v>
      </c>
    </row>
    <row r="9" spans="1:7" s="105" customFormat="1" x14ac:dyDescent="0.3">
      <c r="A9" s="147">
        <v>31</v>
      </c>
      <c r="B9" s="148"/>
      <c r="C9" s="149"/>
      <c r="D9" s="108" t="s">
        <v>11</v>
      </c>
      <c r="E9" s="61">
        <v>0</v>
      </c>
      <c r="F9" s="61">
        <f>G9-E9</f>
        <v>0</v>
      </c>
      <c r="G9" s="107">
        <v>0</v>
      </c>
    </row>
    <row r="10" spans="1:7" s="105" customFormat="1" x14ac:dyDescent="0.3">
      <c r="A10" s="147">
        <v>32</v>
      </c>
      <c r="B10" s="148"/>
      <c r="C10" s="149"/>
      <c r="D10" s="108" t="s">
        <v>21</v>
      </c>
      <c r="E10" s="61">
        <v>700</v>
      </c>
      <c r="F10" s="61">
        <f>G10-E10</f>
        <v>400</v>
      </c>
      <c r="G10" s="107">
        <v>1100</v>
      </c>
    </row>
    <row r="11" spans="1:7" x14ac:dyDescent="0.3">
      <c r="A11" s="162" t="s">
        <v>90</v>
      </c>
      <c r="B11" s="163"/>
      <c r="C11" s="164"/>
      <c r="D11" s="51" t="s">
        <v>91</v>
      </c>
      <c r="E11" s="22">
        <f>E12+E50</f>
        <v>757468.13</v>
      </c>
      <c r="F11" s="60">
        <f>F12+F50</f>
        <v>108041.84</v>
      </c>
      <c r="G11" s="60">
        <f>G12+G50</f>
        <v>865508.97</v>
      </c>
    </row>
    <row r="12" spans="1:7" x14ac:dyDescent="0.3">
      <c r="A12" s="162" t="s">
        <v>92</v>
      </c>
      <c r="B12" s="163"/>
      <c r="C12" s="164"/>
      <c r="D12" s="51" t="s">
        <v>93</v>
      </c>
      <c r="E12" s="62">
        <f>E16+E20+E24+E28+E33+E37+E42+E46</f>
        <v>757468.13</v>
      </c>
      <c r="F12" s="8">
        <f>F16+F20+F24+F28+F33+F37+F42+F46</f>
        <v>108041.84</v>
      </c>
      <c r="G12" s="8">
        <f>G16+G20+G24+G28+G33+G37+G42+G46</f>
        <v>865508.97</v>
      </c>
    </row>
    <row r="13" spans="1:7" x14ac:dyDescent="0.3">
      <c r="A13" s="150" t="s">
        <v>88</v>
      </c>
      <c r="B13" s="151"/>
      <c r="C13" s="152"/>
      <c r="D13" s="52" t="s">
        <v>89</v>
      </c>
      <c r="E13" s="62">
        <f>E14</f>
        <v>0</v>
      </c>
      <c r="F13" s="62">
        <f>F14</f>
        <v>0</v>
      </c>
      <c r="G13" s="62">
        <f>G14</f>
        <v>0</v>
      </c>
    </row>
    <row r="14" spans="1:7" x14ac:dyDescent="0.3">
      <c r="A14" s="153">
        <v>3</v>
      </c>
      <c r="B14" s="154"/>
      <c r="C14" s="155"/>
      <c r="D14" s="53" t="s">
        <v>10</v>
      </c>
      <c r="E14" s="62">
        <v>0</v>
      </c>
      <c r="F14" s="62">
        <v>0</v>
      </c>
      <c r="G14" s="62">
        <v>0</v>
      </c>
    </row>
    <row r="15" spans="1:7" x14ac:dyDescent="0.3">
      <c r="A15" s="156">
        <v>32</v>
      </c>
      <c r="B15" s="157"/>
      <c r="C15" s="158"/>
      <c r="D15" s="53" t="s">
        <v>21</v>
      </c>
      <c r="E15" s="62">
        <v>0</v>
      </c>
      <c r="F15" s="61">
        <f>G15-E15</f>
        <v>0</v>
      </c>
      <c r="G15" s="70">
        <v>0</v>
      </c>
    </row>
    <row r="16" spans="1:7" x14ac:dyDescent="0.3">
      <c r="A16" s="150" t="s">
        <v>94</v>
      </c>
      <c r="B16" s="151"/>
      <c r="C16" s="152"/>
      <c r="D16" s="52" t="s">
        <v>95</v>
      </c>
      <c r="E16" s="62">
        <f>E17</f>
        <v>1</v>
      </c>
      <c r="F16" s="62">
        <f>F17</f>
        <v>500</v>
      </c>
      <c r="G16" s="62">
        <f>G17</f>
        <v>501</v>
      </c>
    </row>
    <row r="17" spans="1:7" x14ac:dyDescent="0.3">
      <c r="A17" s="153">
        <v>3</v>
      </c>
      <c r="B17" s="154"/>
      <c r="C17" s="155"/>
      <c r="D17" s="53" t="s">
        <v>10</v>
      </c>
      <c r="E17" s="62">
        <f>E18+E19</f>
        <v>1</v>
      </c>
      <c r="F17" s="62">
        <f>F18+F19</f>
        <v>500</v>
      </c>
      <c r="G17" s="62">
        <f>G18+G19</f>
        <v>501</v>
      </c>
    </row>
    <row r="18" spans="1:7" x14ac:dyDescent="0.3">
      <c r="A18" s="156">
        <v>31</v>
      </c>
      <c r="B18" s="157"/>
      <c r="C18" s="158"/>
      <c r="D18" s="53" t="s">
        <v>11</v>
      </c>
      <c r="E18" s="62">
        <v>0</v>
      </c>
      <c r="F18" s="61">
        <f>G18-E18</f>
        <v>0</v>
      </c>
      <c r="G18" s="70">
        <v>0</v>
      </c>
    </row>
    <row r="19" spans="1:7" x14ac:dyDescent="0.3">
      <c r="A19" s="156">
        <v>32</v>
      </c>
      <c r="B19" s="157"/>
      <c r="C19" s="158"/>
      <c r="D19" s="53" t="s">
        <v>21</v>
      </c>
      <c r="E19" s="62">
        <v>1</v>
      </c>
      <c r="F19" s="61">
        <f>G19-E19</f>
        <v>500</v>
      </c>
      <c r="G19" s="70">
        <v>501</v>
      </c>
    </row>
    <row r="20" spans="1:7" x14ac:dyDescent="0.3">
      <c r="A20" s="150" t="s">
        <v>96</v>
      </c>
      <c r="B20" s="151"/>
      <c r="C20" s="152"/>
      <c r="D20" s="52" t="s">
        <v>97</v>
      </c>
      <c r="E20" s="62">
        <f>E21</f>
        <v>0</v>
      </c>
      <c r="F20" s="62">
        <f>F21</f>
        <v>0</v>
      </c>
      <c r="G20" s="62">
        <f>G21</f>
        <v>0</v>
      </c>
    </row>
    <row r="21" spans="1:7" x14ac:dyDescent="0.3">
      <c r="A21" s="153">
        <v>3</v>
      </c>
      <c r="B21" s="154"/>
      <c r="C21" s="155"/>
      <c r="D21" s="53" t="s">
        <v>10</v>
      </c>
      <c r="E21" s="62">
        <f>E22+E23</f>
        <v>0</v>
      </c>
      <c r="F21" s="62">
        <f>F22+F23</f>
        <v>0</v>
      </c>
      <c r="G21" s="62">
        <f>G22+G23</f>
        <v>0</v>
      </c>
    </row>
    <row r="22" spans="1:7" x14ac:dyDescent="0.3">
      <c r="A22" s="156">
        <v>31</v>
      </c>
      <c r="B22" s="157"/>
      <c r="C22" s="158"/>
      <c r="D22" s="53" t="s">
        <v>11</v>
      </c>
      <c r="E22" s="62">
        <v>0</v>
      </c>
      <c r="F22" s="61">
        <f>G22-E22</f>
        <v>0</v>
      </c>
      <c r="G22" s="70">
        <v>0</v>
      </c>
    </row>
    <row r="23" spans="1:7" x14ac:dyDescent="0.3">
      <c r="A23" s="156">
        <v>32</v>
      </c>
      <c r="B23" s="157"/>
      <c r="C23" s="158"/>
      <c r="D23" s="53" t="s">
        <v>21</v>
      </c>
      <c r="E23" s="62">
        <v>0</v>
      </c>
      <c r="F23" s="61">
        <f>G23-E23</f>
        <v>0</v>
      </c>
      <c r="G23" s="70">
        <v>0</v>
      </c>
    </row>
    <row r="24" spans="1:7" x14ac:dyDescent="0.3">
      <c r="A24" s="150" t="s">
        <v>98</v>
      </c>
      <c r="B24" s="151"/>
      <c r="C24" s="152"/>
      <c r="D24" s="52" t="s">
        <v>99</v>
      </c>
      <c r="E24" s="62">
        <f>E25</f>
        <v>4320</v>
      </c>
      <c r="F24" s="62">
        <f>F25</f>
        <v>560</v>
      </c>
      <c r="G24" s="62">
        <f>G25</f>
        <v>4880</v>
      </c>
    </row>
    <row r="25" spans="1:7" x14ac:dyDescent="0.3">
      <c r="A25" s="153">
        <v>3</v>
      </c>
      <c r="B25" s="154"/>
      <c r="C25" s="155"/>
      <c r="D25" s="53" t="s">
        <v>10</v>
      </c>
      <c r="E25" s="62">
        <f>E26+E27</f>
        <v>4320</v>
      </c>
      <c r="F25" s="62">
        <f>F26+F27</f>
        <v>560</v>
      </c>
      <c r="G25" s="62">
        <f>G26+G27</f>
        <v>4880</v>
      </c>
    </row>
    <row r="26" spans="1:7" x14ac:dyDescent="0.3">
      <c r="A26" s="156">
        <v>31</v>
      </c>
      <c r="B26" s="157"/>
      <c r="C26" s="158"/>
      <c r="D26" s="53" t="s">
        <v>11</v>
      </c>
      <c r="E26" s="62">
        <v>0</v>
      </c>
      <c r="F26" s="61">
        <f>G26-E26</f>
        <v>0</v>
      </c>
      <c r="G26" s="62">
        <v>0</v>
      </c>
    </row>
    <row r="27" spans="1:7" x14ac:dyDescent="0.3">
      <c r="A27" s="156">
        <v>32</v>
      </c>
      <c r="B27" s="157"/>
      <c r="C27" s="158"/>
      <c r="D27" s="53" t="s">
        <v>21</v>
      </c>
      <c r="E27" s="62">
        <v>4320</v>
      </c>
      <c r="F27" s="61">
        <f>G27-E27</f>
        <v>560</v>
      </c>
      <c r="G27" s="70">
        <v>4880</v>
      </c>
    </row>
    <row r="28" spans="1:7" x14ac:dyDescent="0.3">
      <c r="A28" s="150" t="s">
        <v>100</v>
      </c>
      <c r="B28" s="151"/>
      <c r="C28" s="152"/>
      <c r="D28" s="52" t="s">
        <v>101</v>
      </c>
      <c r="E28" s="62">
        <f>E29</f>
        <v>73537.13</v>
      </c>
      <c r="F28" s="62">
        <f>F29</f>
        <v>1862.8699999999953</v>
      </c>
      <c r="G28" s="62">
        <f>G29</f>
        <v>75400</v>
      </c>
    </row>
    <row r="29" spans="1:7" x14ac:dyDescent="0.3">
      <c r="A29" s="153">
        <v>3</v>
      </c>
      <c r="B29" s="154"/>
      <c r="C29" s="155"/>
      <c r="D29" s="53" t="s">
        <v>10</v>
      </c>
      <c r="E29" s="62">
        <f>E30+E31+E32</f>
        <v>73537.13</v>
      </c>
      <c r="F29" s="62">
        <f>F30+F31+F32</f>
        <v>1862.8699999999953</v>
      </c>
      <c r="G29" s="62">
        <f>G30+G31+G32</f>
        <v>75400</v>
      </c>
    </row>
    <row r="30" spans="1:7" x14ac:dyDescent="0.3">
      <c r="A30" s="156">
        <v>31</v>
      </c>
      <c r="B30" s="157"/>
      <c r="C30" s="158"/>
      <c r="D30" s="53" t="s">
        <v>11</v>
      </c>
      <c r="E30" s="62">
        <v>0</v>
      </c>
      <c r="F30" s="61">
        <f>G30-E30</f>
        <v>0</v>
      </c>
      <c r="G30" s="70">
        <v>0</v>
      </c>
    </row>
    <row r="31" spans="1:7" x14ac:dyDescent="0.3">
      <c r="A31" s="156">
        <v>32</v>
      </c>
      <c r="B31" s="157"/>
      <c r="C31" s="158"/>
      <c r="D31" s="53" t="s">
        <v>21</v>
      </c>
      <c r="E31" s="62">
        <v>73337.13</v>
      </c>
      <c r="F31" s="61">
        <f>G31-E31</f>
        <v>1862.8699999999953</v>
      </c>
      <c r="G31" s="62">
        <v>75200</v>
      </c>
    </row>
    <row r="32" spans="1:7" x14ac:dyDescent="0.3">
      <c r="A32" s="54">
        <v>34</v>
      </c>
      <c r="B32" s="55"/>
      <c r="C32" s="56"/>
      <c r="D32" s="53" t="s">
        <v>68</v>
      </c>
      <c r="E32" s="62">
        <v>200</v>
      </c>
      <c r="F32" s="61">
        <f>G32-E32</f>
        <v>0</v>
      </c>
      <c r="G32" s="62">
        <v>200</v>
      </c>
    </row>
    <row r="33" spans="1:7" x14ac:dyDescent="0.3">
      <c r="A33" s="150" t="s">
        <v>102</v>
      </c>
      <c r="B33" s="151"/>
      <c r="C33" s="152"/>
      <c r="D33" s="52" t="s">
        <v>103</v>
      </c>
      <c r="E33" s="62">
        <f>E34</f>
        <v>0</v>
      </c>
      <c r="F33" s="62">
        <f>F34</f>
        <v>1903.97</v>
      </c>
      <c r="G33" s="62">
        <f>G34</f>
        <v>1903.97</v>
      </c>
    </row>
    <row r="34" spans="1:7" x14ac:dyDescent="0.3">
      <c r="A34" s="153">
        <v>3</v>
      </c>
      <c r="B34" s="154"/>
      <c r="C34" s="155"/>
      <c r="D34" s="53" t="s">
        <v>10</v>
      </c>
      <c r="E34" s="62">
        <f>E35+E36</f>
        <v>0</v>
      </c>
      <c r="F34" s="62">
        <f>F35+F36</f>
        <v>1903.97</v>
      </c>
      <c r="G34" s="62">
        <f>G35+G36</f>
        <v>1903.97</v>
      </c>
    </row>
    <row r="35" spans="1:7" x14ac:dyDescent="0.3">
      <c r="A35" s="156">
        <v>31</v>
      </c>
      <c r="B35" s="157"/>
      <c r="C35" s="158"/>
      <c r="D35" s="53" t="s">
        <v>11</v>
      </c>
      <c r="E35" s="62">
        <v>0</v>
      </c>
      <c r="F35" s="61">
        <f>G35-E35</f>
        <v>0</v>
      </c>
      <c r="G35" s="70">
        <v>0</v>
      </c>
    </row>
    <row r="36" spans="1:7" x14ac:dyDescent="0.3">
      <c r="A36" s="156">
        <v>32</v>
      </c>
      <c r="B36" s="157"/>
      <c r="C36" s="158"/>
      <c r="D36" s="53" t="s">
        <v>21</v>
      </c>
      <c r="E36" s="62">
        <v>0</v>
      </c>
      <c r="F36" s="61">
        <f>G36-E36</f>
        <v>1903.97</v>
      </c>
      <c r="G36" s="70">
        <v>1903.97</v>
      </c>
    </row>
    <row r="37" spans="1:7" x14ac:dyDescent="0.3">
      <c r="A37" s="150" t="s">
        <v>104</v>
      </c>
      <c r="B37" s="151"/>
      <c r="C37" s="152"/>
      <c r="D37" s="52" t="s">
        <v>105</v>
      </c>
      <c r="E37" s="62">
        <f>E38</f>
        <v>679510</v>
      </c>
      <c r="F37" s="62">
        <f>F38</f>
        <v>103115</v>
      </c>
      <c r="G37" s="62">
        <f>G38</f>
        <v>782624</v>
      </c>
    </row>
    <row r="38" spans="1:7" x14ac:dyDescent="0.3">
      <c r="A38" s="153">
        <v>3</v>
      </c>
      <c r="B38" s="154"/>
      <c r="C38" s="155"/>
      <c r="D38" s="53" t="s">
        <v>10</v>
      </c>
      <c r="E38" s="62">
        <f>E39+E40+E41</f>
        <v>679510</v>
      </c>
      <c r="F38" s="62">
        <f>F39+F40+F41</f>
        <v>103115</v>
      </c>
      <c r="G38" s="62">
        <f>G39+G40+G41</f>
        <v>782624</v>
      </c>
    </row>
    <row r="39" spans="1:7" x14ac:dyDescent="0.3">
      <c r="A39" s="156">
        <v>31</v>
      </c>
      <c r="B39" s="157"/>
      <c r="C39" s="158"/>
      <c r="D39" s="53" t="s">
        <v>11</v>
      </c>
      <c r="E39" s="62">
        <v>678000</v>
      </c>
      <c r="F39" s="61">
        <v>103115</v>
      </c>
      <c r="G39" s="70">
        <v>781114</v>
      </c>
    </row>
    <row r="40" spans="1:7" x14ac:dyDescent="0.3">
      <c r="A40" s="156">
        <v>32</v>
      </c>
      <c r="B40" s="157"/>
      <c r="C40" s="158"/>
      <c r="D40" s="53" t="s">
        <v>21</v>
      </c>
      <c r="E40" s="62">
        <v>1510</v>
      </c>
      <c r="F40" s="61">
        <f>G40-E40</f>
        <v>0</v>
      </c>
      <c r="G40" s="70">
        <v>1510</v>
      </c>
    </row>
    <row r="41" spans="1:7" x14ac:dyDescent="0.3">
      <c r="A41" s="54">
        <v>34</v>
      </c>
      <c r="B41" s="55"/>
      <c r="C41" s="56"/>
      <c r="D41" s="53" t="s">
        <v>68</v>
      </c>
      <c r="E41" s="62">
        <v>0</v>
      </c>
      <c r="F41" s="61">
        <f>G41-E41</f>
        <v>0</v>
      </c>
      <c r="G41" s="70">
        <v>0</v>
      </c>
    </row>
    <row r="42" spans="1:7" x14ac:dyDescent="0.3">
      <c r="A42" s="150" t="s">
        <v>106</v>
      </c>
      <c r="B42" s="151"/>
      <c r="C42" s="152"/>
      <c r="D42" s="52" t="s">
        <v>107</v>
      </c>
      <c r="E42" s="62">
        <f>E43</f>
        <v>100</v>
      </c>
      <c r="F42" s="62">
        <f>F43</f>
        <v>0</v>
      </c>
      <c r="G42" s="62">
        <f>G43</f>
        <v>100</v>
      </c>
    </row>
    <row r="43" spans="1:7" x14ac:dyDescent="0.3">
      <c r="A43" s="153">
        <v>3</v>
      </c>
      <c r="B43" s="154"/>
      <c r="C43" s="155"/>
      <c r="D43" s="53" t="s">
        <v>10</v>
      </c>
      <c r="E43" s="62">
        <f>E44+E45</f>
        <v>100</v>
      </c>
      <c r="F43" s="62">
        <f>F44+F45</f>
        <v>0</v>
      </c>
      <c r="G43" s="62">
        <f>G44+G45</f>
        <v>100</v>
      </c>
    </row>
    <row r="44" spans="1:7" x14ac:dyDescent="0.3">
      <c r="A44" s="156">
        <v>31</v>
      </c>
      <c r="B44" s="157"/>
      <c r="C44" s="158"/>
      <c r="D44" s="53" t="s">
        <v>11</v>
      </c>
      <c r="E44" s="62">
        <v>0</v>
      </c>
      <c r="F44" s="61">
        <f>G44-E44</f>
        <v>0</v>
      </c>
      <c r="G44" s="70">
        <v>0</v>
      </c>
    </row>
    <row r="45" spans="1:7" x14ac:dyDescent="0.3">
      <c r="A45" s="156">
        <v>32</v>
      </c>
      <c r="B45" s="157"/>
      <c r="C45" s="158"/>
      <c r="D45" s="53" t="s">
        <v>21</v>
      </c>
      <c r="E45" s="62">
        <v>100</v>
      </c>
      <c r="F45" s="61">
        <f>G45-E45</f>
        <v>0</v>
      </c>
      <c r="G45" s="70">
        <v>100</v>
      </c>
    </row>
    <row r="46" spans="1:7" x14ac:dyDescent="0.3">
      <c r="A46" s="150" t="s">
        <v>132</v>
      </c>
      <c r="B46" s="151"/>
      <c r="C46" s="152"/>
      <c r="D46" s="103" t="s">
        <v>133</v>
      </c>
      <c r="E46" s="62">
        <v>0</v>
      </c>
      <c r="F46" s="70">
        <f>F47</f>
        <v>100</v>
      </c>
      <c r="G46" s="70">
        <f>G47</f>
        <v>100</v>
      </c>
    </row>
    <row r="47" spans="1:7" x14ac:dyDescent="0.3">
      <c r="A47" s="153">
        <v>3</v>
      </c>
      <c r="B47" s="154"/>
      <c r="C47" s="155"/>
      <c r="D47" s="53" t="s">
        <v>10</v>
      </c>
      <c r="E47" s="62">
        <v>0</v>
      </c>
      <c r="F47" s="70">
        <f>F48+F49</f>
        <v>100</v>
      </c>
      <c r="G47" s="70">
        <f>G48+G49</f>
        <v>100</v>
      </c>
    </row>
    <row r="48" spans="1:7" x14ac:dyDescent="0.3">
      <c r="A48" s="156">
        <v>31</v>
      </c>
      <c r="B48" s="157"/>
      <c r="C48" s="158"/>
      <c r="D48" s="53" t="s">
        <v>11</v>
      </c>
      <c r="E48" s="62">
        <v>0</v>
      </c>
      <c r="F48" s="61">
        <f>G48-E48</f>
        <v>0</v>
      </c>
      <c r="G48" s="70">
        <v>0</v>
      </c>
    </row>
    <row r="49" spans="1:7" x14ac:dyDescent="0.3">
      <c r="A49" s="156">
        <v>32</v>
      </c>
      <c r="B49" s="157"/>
      <c r="C49" s="158"/>
      <c r="D49" s="53" t="s">
        <v>21</v>
      </c>
      <c r="E49" s="62">
        <v>0</v>
      </c>
      <c r="F49" s="61">
        <f>G49-E49</f>
        <v>100</v>
      </c>
      <c r="G49" s="70">
        <v>100</v>
      </c>
    </row>
    <row r="50" spans="1:7" x14ac:dyDescent="0.3">
      <c r="A50" s="162" t="s">
        <v>110</v>
      </c>
      <c r="B50" s="163"/>
      <c r="C50" s="164"/>
      <c r="D50" s="51" t="s">
        <v>111</v>
      </c>
      <c r="E50" s="62">
        <f t="shared" ref="E50:G52" si="1">E51</f>
        <v>0</v>
      </c>
      <c r="F50" s="62">
        <f t="shared" si="1"/>
        <v>0</v>
      </c>
      <c r="G50" s="62">
        <f t="shared" si="1"/>
        <v>0</v>
      </c>
    </row>
    <row r="51" spans="1:7" x14ac:dyDescent="0.3">
      <c r="A51" s="150" t="s">
        <v>94</v>
      </c>
      <c r="B51" s="151"/>
      <c r="C51" s="152"/>
      <c r="D51" s="52" t="s">
        <v>101</v>
      </c>
      <c r="E51" s="62">
        <f t="shared" si="1"/>
        <v>0</v>
      </c>
      <c r="F51" s="62">
        <f t="shared" si="1"/>
        <v>0</v>
      </c>
      <c r="G51" s="62">
        <f t="shared" si="1"/>
        <v>0</v>
      </c>
    </row>
    <row r="52" spans="1:7" x14ac:dyDescent="0.3">
      <c r="A52" s="153">
        <v>3</v>
      </c>
      <c r="B52" s="154"/>
      <c r="C52" s="155"/>
      <c r="D52" s="53" t="s">
        <v>10</v>
      </c>
      <c r="E52" s="62">
        <f t="shared" si="1"/>
        <v>0</v>
      </c>
      <c r="F52" s="62">
        <f t="shared" si="1"/>
        <v>0</v>
      </c>
      <c r="G52" s="62">
        <f t="shared" si="1"/>
        <v>0</v>
      </c>
    </row>
    <row r="53" spans="1:7" x14ac:dyDescent="0.3">
      <c r="A53" s="156">
        <v>32</v>
      </c>
      <c r="B53" s="157"/>
      <c r="C53" s="158"/>
      <c r="D53" s="53" t="s">
        <v>21</v>
      </c>
      <c r="E53" s="62">
        <v>0</v>
      </c>
      <c r="F53" s="62">
        <v>0</v>
      </c>
      <c r="G53" s="70">
        <v>0</v>
      </c>
    </row>
    <row r="54" spans="1:7" x14ac:dyDescent="0.3">
      <c r="A54" s="162" t="s">
        <v>108</v>
      </c>
      <c r="B54" s="163"/>
      <c r="C54" s="164"/>
      <c r="D54" s="51" t="s">
        <v>109</v>
      </c>
      <c r="E54" s="60">
        <f>E55+E65+E77</f>
        <v>28488.07</v>
      </c>
      <c r="F54" s="60">
        <f>F55+F65+F77</f>
        <v>3093.4899999999993</v>
      </c>
      <c r="G54" s="60">
        <f>G55+G65+G77</f>
        <v>31581.559999999998</v>
      </c>
    </row>
    <row r="55" spans="1:7" x14ac:dyDescent="0.3">
      <c r="A55" s="162" t="s">
        <v>112</v>
      </c>
      <c r="B55" s="163"/>
      <c r="C55" s="164"/>
      <c r="D55" s="51" t="s">
        <v>113</v>
      </c>
      <c r="E55" s="8">
        <f>E56+E59+E62</f>
        <v>7000</v>
      </c>
      <c r="F55" s="8">
        <f>F56+F62</f>
        <v>1900</v>
      </c>
      <c r="G55" s="8">
        <f>G56+G59+G62</f>
        <v>8900</v>
      </c>
    </row>
    <row r="56" spans="1:7" x14ac:dyDescent="0.3">
      <c r="A56" s="150" t="s">
        <v>88</v>
      </c>
      <c r="B56" s="151"/>
      <c r="C56" s="152"/>
      <c r="D56" s="52" t="s">
        <v>89</v>
      </c>
      <c r="E56" s="62">
        <f t="shared" ref="E56:G57" si="2">E57</f>
        <v>3000</v>
      </c>
      <c r="F56" s="62">
        <f t="shared" si="2"/>
        <v>-100</v>
      </c>
      <c r="G56" s="62">
        <f t="shared" si="2"/>
        <v>2900</v>
      </c>
    </row>
    <row r="57" spans="1:7" x14ac:dyDescent="0.3">
      <c r="A57" s="153">
        <v>3</v>
      </c>
      <c r="B57" s="154"/>
      <c r="C57" s="155"/>
      <c r="D57" s="53" t="s">
        <v>10</v>
      </c>
      <c r="E57" s="62">
        <f t="shared" si="2"/>
        <v>3000</v>
      </c>
      <c r="F57" s="62">
        <f t="shared" si="2"/>
        <v>-100</v>
      </c>
      <c r="G57" s="62">
        <f t="shared" si="2"/>
        <v>2900</v>
      </c>
    </row>
    <row r="58" spans="1:7" x14ac:dyDescent="0.3">
      <c r="A58" s="156">
        <v>32</v>
      </c>
      <c r="B58" s="157"/>
      <c r="C58" s="158"/>
      <c r="D58" s="53" t="s">
        <v>21</v>
      </c>
      <c r="E58" s="62">
        <v>3000</v>
      </c>
      <c r="F58" s="61">
        <f>G58-E58</f>
        <v>-100</v>
      </c>
      <c r="G58" s="70">
        <v>2900</v>
      </c>
    </row>
    <row r="59" spans="1:7" x14ac:dyDescent="0.3">
      <c r="A59" s="150" t="s">
        <v>98</v>
      </c>
      <c r="B59" s="151"/>
      <c r="C59" s="152"/>
      <c r="D59" s="52" t="s">
        <v>99</v>
      </c>
      <c r="E59" s="62">
        <f t="shared" ref="E59:G60" si="3">E60</f>
        <v>4000</v>
      </c>
      <c r="F59" s="62">
        <f t="shared" si="3"/>
        <v>0</v>
      </c>
      <c r="G59" s="62">
        <f t="shared" si="3"/>
        <v>4000</v>
      </c>
    </row>
    <row r="60" spans="1:7" x14ac:dyDescent="0.3">
      <c r="A60" s="153">
        <v>3</v>
      </c>
      <c r="B60" s="154"/>
      <c r="C60" s="155"/>
      <c r="D60" s="53" t="s">
        <v>10</v>
      </c>
      <c r="E60" s="62">
        <f t="shared" si="3"/>
        <v>4000</v>
      </c>
      <c r="F60" s="62">
        <f t="shared" si="3"/>
        <v>0</v>
      </c>
      <c r="G60" s="62">
        <f t="shared" si="3"/>
        <v>4000</v>
      </c>
    </row>
    <row r="61" spans="1:7" x14ac:dyDescent="0.3">
      <c r="A61" s="156">
        <v>32</v>
      </c>
      <c r="B61" s="157"/>
      <c r="C61" s="158"/>
      <c r="D61" s="53" t="s">
        <v>21</v>
      </c>
      <c r="E61" s="62">
        <v>4000</v>
      </c>
      <c r="F61" s="61">
        <f>G61-E61</f>
        <v>0</v>
      </c>
      <c r="G61" s="70">
        <v>4000</v>
      </c>
    </row>
    <row r="62" spans="1:7" x14ac:dyDescent="0.3">
      <c r="A62" s="150" t="s">
        <v>104</v>
      </c>
      <c r="B62" s="151"/>
      <c r="C62" s="152"/>
      <c r="D62" s="52" t="s">
        <v>105</v>
      </c>
      <c r="E62" s="62">
        <f t="shared" ref="E62:G63" si="4">E63</f>
        <v>0</v>
      </c>
      <c r="F62" s="62">
        <f t="shared" si="4"/>
        <v>2000</v>
      </c>
      <c r="G62" s="62">
        <f t="shared" si="4"/>
        <v>2000</v>
      </c>
    </row>
    <row r="63" spans="1:7" x14ac:dyDescent="0.3">
      <c r="A63" s="153">
        <v>3</v>
      </c>
      <c r="B63" s="154"/>
      <c r="C63" s="155"/>
      <c r="D63" s="53" t="s">
        <v>10</v>
      </c>
      <c r="E63" s="62">
        <f t="shared" si="4"/>
        <v>0</v>
      </c>
      <c r="F63" s="62">
        <f t="shared" si="4"/>
        <v>2000</v>
      </c>
      <c r="G63" s="62">
        <f t="shared" si="4"/>
        <v>2000</v>
      </c>
    </row>
    <row r="64" spans="1:7" x14ac:dyDescent="0.3">
      <c r="A64" s="156">
        <v>32</v>
      </c>
      <c r="B64" s="157"/>
      <c r="C64" s="158"/>
      <c r="D64" s="53" t="s">
        <v>21</v>
      </c>
      <c r="E64" s="62">
        <v>0</v>
      </c>
      <c r="F64" s="61">
        <f>G64-E64</f>
        <v>2000</v>
      </c>
      <c r="G64" s="70">
        <v>2000</v>
      </c>
    </row>
    <row r="65" spans="1:7" x14ac:dyDescent="0.3">
      <c r="A65" s="162" t="s">
        <v>114</v>
      </c>
      <c r="B65" s="163"/>
      <c r="C65" s="164"/>
      <c r="D65" s="51" t="s">
        <v>115</v>
      </c>
      <c r="E65" s="8">
        <f>E66+E69</f>
        <v>21488.07</v>
      </c>
      <c r="F65" s="8">
        <f>F66+F69+F73</f>
        <v>50.489999999999327</v>
      </c>
      <c r="G65" s="8">
        <f>G66+G69+G73</f>
        <v>21538.559999999998</v>
      </c>
    </row>
    <row r="66" spans="1:7" x14ac:dyDescent="0.3">
      <c r="A66" s="150" t="s">
        <v>88</v>
      </c>
      <c r="B66" s="151"/>
      <c r="C66" s="152"/>
      <c r="D66" s="52" t="s">
        <v>89</v>
      </c>
      <c r="E66" s="62">
        <f t="shared" ref="E66:G67" si="5">E67</f>
        <v>12345.68</v>
      </c>
      <c r="F66" s="62">
        <f t="shared" si="5"/>
        <v>0.31999999999970896</v>
      </c>
      <c r="G66" s="62">
        <f t="shared" si="5"/>
        <v>12346</v>
      </c>
    </row>
    <row r="67" spans="1:7" x14ac:dyDescent="0.3">
      <c r="A67" s="153">
        <v>3</v>
      </c>
      <c r="B67" s="154"/>
      <c r="C67" s="155"/>
      <c r="D67" s="53" t="s">
        <v>10</v>
      </c>
      <c r="E67" s="62">
        <f t="shared" si="5"/>
        <v>12345.68</v>
      </c>
      <c r="F67" s="62">
        <f t="shared" si="5"/>
        <v>0.31999999999970896</v>
      </c>
      <c r="G67" s="62">
        <f t="shared" si="5"/>
        <v>12346</v>
      </c>
    </row>
    <row r="68" spans="1:7" x14ac:dyDescent="0.3">
      <c r="A68" s="156">
        <v>31</v>
      </c>
      <c r="B68" s="157"/>
      <c r="C68" s="158"/>
      <c r="D68" s="53" t="s">
        <v>11</v>
      </c>
      <c r="E68" s="62">
        <v>12345.68</v>
      </c>
      <c r="F68" s="61">
        <f>G68-E68</f>
        <v>0.31999999999970896</v>
      </c>
      <c r="G68" s="70">
        <v>12346</v>
      </c>
    </row>
    <row r="69" spans="1:7" x14ac:dyDescent="0.3">
      <c r="A69" s="150" t="s">
        <v>116</v>
      </c>
      <c r="B69" s="151"/>
      <c r="C69" s="152"/>
      <c r="D69" s="52" t="s">
        <v>105</v>
      </c>
      <c r="E69" s="62">
        <f>E70</f>
        <v>9142.39</v>
      </c>
      <c r="F69" s="62">
        <f>F70</f>
        <v>-1963.1500000000003</v>
      </c>
      <c r="G69" s="62">
        <f>G70</f>
        <v>7179.24</v>
      </c>
    </row>
    <row r="70" spans="1:7" x14ac:dyDescent="0.3">
      <c r="A70" s="153">
        <v>3</v>
      </c>
      <c r="B70" s="154"/>
      <c r="C70" s="155"/>
      <c r="D70" s="53" t="s">
        <v>10</v>
      </c>
      <c r="E70" s="62">
        <f>E71+E72</f>
        <v>9142.39</v>
      </c>
      <c r="F70" s="62">
        <f>F71+F72</f>
        <v>-1963.1500000000003</v>
      </c>
      <c r="G70" s="62">
        <f>G71+G72</f>
        <v>7179.24</v>
      </c>
    </row>
    <row r="71" spans="1:7" x14ac:dyDescent="0.3">
      <c r="A71" s="156">
        <v>31</v>
      </c>
      <c r="B71" s="157"/>
      <c r="C71" s="158"/>
      <c r="D71" s="53" t="s">
        <v>11</v>
      </c>
      <c r="E71" s="62">
        <v>7437.39</v>
      </c>
      <c r="F71" s="61">
        <f>G71-E71</f>
        <v>-1399.5100000000002</v>
      </c>
      <c r="G71" s="70">
        <v>6037.88</v>
      </c>
    </row>
    <row r="72" spans="1:7" x14ac:dyDescent="0.3">
      <c r="A72" s="156">
        <v>32</v>
      </c>
      <c r="B72" s="157"/>
      <c r="C72" s="158"/>
      <c r="D72" s="16" t="s">
        <v>21</v>
      </c>
      <c r="E72" s="8">
        <v>1705</v>
      </c>
      <c r="F72" s="61">
        <f>G72-E72</f>
        <v>-563.6400000000001</v>
      </c>
      <c r="G72" s="9">
        <v>1141.3599999999999</v>
      </c>
    </row>
    <row r="73" spans="1:7" x14ac:dyDescent="0.3">
      <c r="A73" s="150" t="s">
        <v>130</v>
      </c>
      <c r="B73" s="151"/>
      <c r="C73" s="152"/>
      <c r="D73" s="52" t="s">
        <v>131</v>
      </c>
      <c r="E73" s="62">
        <f t="shared" ref="E73:G73" si="6">E74</f>
        <v>0</v>
      </c>
      <c r="F73" s="62">
        <f t="shared" si="6"/>
        <v>2013.32</v>
      </c>
      <c r="G73" s="62">
        <f t="shared" si="6"/>
        <v>2013.32</v>
      </c>
    </row>
    <row r="74" spans="1:7" x14ac:dyDescent="0.3">
      <c r="A74" s="153">
        <v>3</v>
      </c>
      <c r="B74" s="154"/>
      <c r="C74" s="155"/>
      <c r="D74" s="53" t="s">
        <v>10</v>
      </c>
      <c r="E74" s="62">
        <f>E76</f>
        <v>0</v>
      </c>
      <c r="F74" s="62">
        <f>F75+F76</f>
        <v>2013.32</v>
      </c>
      <c r="G74" s="62">
        <f>G75+G76</f>
        <v>2013.32</v>
      </c>
    </row>
    <row r="75" spans="1:7" x14ac:dyDescent="0.3">
      <c r="A75" s="156">
        <v>31</v>
      </c>
      <c r="B75" s="157"/>
      <c r="C75" s="158"/>
      <c r="D75" s="110" t="s">
        <v>11</v>
      </c>
      <c r="E75" s="62">
        <v>0</v>
      </c>
      <c r="F75" s="61">
        <f>G75-E75</f>
        <v>1629.11</v>
      </c>
      <c r="G75" s="62">
        <v>1629.11</v>
      </c>
    </row>
    <row r="76" spans="1:7" x14ac:dyDescent="0.3">
      <c r="A76" s="156">
        <v>32</v>
      </c>
      <c r="B76" s="157"/>
      <c r="C76" s="158"/>
      <c r="D76" s="53" t="s">
        <v>21</v>
      </c>
      <c r="E76" s="62">
        <v>0</v>
      </c>
      <c r="F76" s="61">
        <f>G76-E76</f>
        <v>384.21</v>
      </c>
      <c r="G76" s="70">
        <v>384.21</v>
      </c>
    </row>
    <row r="77" spans="1:7" s="105" customFormat="1" x14ac:dyDescent="0.3">
      <c r="A77" s="168" t="s">
        <v>136</v>
      </c>
      <c r="B77" s="169"/>
      <c r="C77" s="170"/>
      <c r="D77" s="113" t="s">
        <v>137</v>
      </c>
      <c r="E77" s="61">
        <f>E81</f>
        <v>0</v>
      </c>
      <c r="F77" s="61">
        <f>F78</f>
        <v>1143</v>
      </c>
      <c r="G77" s="61">
        <f>G78</f>
        <v>1143</v>
      </c>
    </row>
    <row r="78" spans="1:7" s="105" customFormat="1" x14ac:dyDescent="0.3">
      <c r="A78" s="159" t="s">
        <v>104</v>
      </c>
      <c r="B78" s="160"/>
      <c r="C78" s="161"/>
      <c r="D78" s="111" t="s">
        <v>105</v>
      </c>
      <c r="E78" s="61">
        <f t="shared" ref="E78:G79" si="7">E79</f>
        <v>0</v>
      </c>
      <c r="F78" s="61">
        <f t="shared" si="7"/>
        <v>1143</v>
      </c>
      <c r="G78" s="61">
        <f t="shared" si="7"/>
        <v>1143</v>
      </c>
    </row>
    <row r="79" spans="1:7" s="105" customFormat="1" x14ac:dyDescent="0.3">
      <c r="A79" s="144">
        <v>3</v>
      </c>
      <c r="B79" s="145"/>
      <c r="C79" s="146"/>
      <c r="D79" s="112" t="s">
        <v>10</v>
      </c>
      <c r="E79" s="61">
        <f t="shared" si="7"/>
        <v>0</v>
      </c>
      <c r="F79" s="61">
        <f t="shared" si="7"/>
        <v>1143</v>
      </c>
      <c r="G79" s="61">
        <f t="shared" si="7"/>
        <v>1143</v>
      </c>
    </row>
    <row r="80" spans="1:7" s="105" customFormat="1" ht="15.6" customHeight="1" x14ac:dyDescent="0.3">
      <c r="A80" s="147">
        <v>38</v>
      </c>
      <c r="B80" s="148"/>
      <c r="C80" s="149"/>
      <c r="D80" s="112" t="s">
        <v>138</v>
      </c>
      <c r="E80" s="61">
        <v>0</v>
      </c>
      <c r="F80" s="61">
        <f>G80-E80</f>
        <v>1143</v>
      </c>
      <c r="G80" s="107">
        <v>1143</v>
      </c>
    </row>
    <row r="81" spans="1:7" s="105" customFormat="1" x14ac:dyDescent="0.3">
      <c r="A81" s="168" t="s">
        <v>117</v>
      </c>
      <c r="B81" s="169"/>
      <c r="C81" s="170"/>
      <c r="D81" s="104" t="s">
        <v>118</v>
      </c>
      <c r="E81" s="73">
        <f>E82</f>
        <v>0</v>
      </c>
      <c r="F81" s="73">
        <f>F82</f>
        <v>507</v>
      </c>
      <c r="G81" s="73">
        <f>G82</f>
        <v>507</v>
      </c>
    </row>
    <row r="82" spans="1:7" s="105" customFormat="1" x14ac:dyDescent="0.3">
      <c r="A82" s="168" t="s">
        <v>119</v>
      </c>
      <c r="B82" s="169"/>
      <c r="C82" s="170"/>
      <c r="D82" s="104" t="s">
        <v>120</v>
      </c>
      <c r="E82" s="61">
        <f>E86</f>
        <v>0</v>
      </c>
      <c r="F82" s="61">
        <f>F83+F86+F92</f>
        <v>507</v>
      </c>
      <c r="G82" s="61">
        <f>G83+G86+G92</f>
        <v>507</v>
      </c>
    </row>
    <row r="83" spans="1:7" s="105" customFormat="1" x14ac:dyDescent="0.3">
      <c r="A83" s="159" t="s">
        <v>96</v>
      </c>
      <c r="B83" s="160"/>
      <c r="C83" s="161"/>
      <c r="D83" s="106" t="s">
        <v>97</v>
      </c>
      <c r="E83" s="61">
        <f t="shared" ref="E83:G84" si="8">E84</f>
        <v>0</v>
      </c>
      <c r="F83" s="61">
        <f t="shared" si="8"/>
        <v>341.16</v>
      </c>
      <c r="G83" s="61">
        <f t="shared" si="8"/>
        <v>341.16</v>
      </c>
    </row>
    <row r="84" spans="1:7" s="105" customFormat="1" x14ac:dyDescent="0.3">
      <c r="A84" s="144">
        <v>4</v>
      </c>
      <c r="B84" s="145"/>
      <c r="C84" s="146"/>
      <c r="D84" s="108" t="s">
        <v>10</v>
      </c>
      <c r="E84" s="61">
        <f t="shared" si="8"/>
        <v>0</v>
      </c>
      <c r="F84" s="61">
        <f t="shared" si="8"/>
        <v>341.16</v>
      </c>
      <c r="G84" s="61">
        <f t="shared" si="8"/>
        <v>341.16</v>
      </c>
    </row>
    <row r="85" spans="1:7" s="105" customFormat="1" ht="15.6" customHeight="1" x14ac:dyDescent="0.3">
      <c r="A85" s="147">
        <v>42</v>
      </c>
      <c r="B85" s="148"/>
      <c r="C85" s="149"/>
      <c r="D85" s="108" t="s">
        <v>29</v>
      </c>
      <c r="E85" s="61">
        <v>0</v>
      </c>
      <c r="F85" s="61">
        <f>G85-E85</f>
        <v>341.16</v>
      </c>
      <c r="G85" s="107">
        <v>341.16</v>
      </c>
    </row>
    <row r="86" spans="1:7" s="105" customFormat="1" x14ac:dyDescent="0.3">
      <c r="A86" s="159" t="s">
        <v>100</v>
      </c>
      <c r="B86" s="160"/>
      <c r="C86" s="161"/>
      <c r="D86" s="106" t="s">
        <v>101</v>
      </c>
      <c r="E86" s="61">
        <f t="shared" ref="E86:G87" si="9">E87</f>
        <v>0</v>
      </c>
      <c r="F86" s="61">
        <f t="shared" si="9"/>
        <v>0</v>
      </c>
      <c r="G86" s="61">
        <f t="shared" si="9"/>
        <v>0</v>
      </c>
    </row>
    <row r="87" spans="1:7" s="105" customFormat="1" x14ac:dyDescent="0.3">
      <c r="A87" s="144">
        <v>4</v>
      </c>
      <c r="B87" s="145"/>
      <c r="C87" s="146"/>
      <c r="D87" s="108" t="s">
        <v>10</v>
      </c>
      <c r="E87" s="61">
        <f t="shared" si="9"/>
        <v>0</v>
      </c>
      <c r="F87" s="61">
        <f t="shared" si="9"/>
        <v>0</v>
      </c>
      <c r="G87" s="61">
        <f t="shared" si="9"/>
        <v>0</v>
      </c>
    </row>
    <row r="88" spans="1:7" s="105" customFormat="1" ht="15.6" customHeight="1" x14ac:dyDescent="0.3">
      <c r="A88" s="147">
        <v>42</v>
      </c>
      <c r="B88" s="148"/>
      <c r="C88" s="149"/>
      <c r="D88" s="108" t="s">
        <v>29</v>
      </c>
      <c r="E88" s="61">
        <v>0</v>
      </c>
      <c r="F88" s="61">
        <f>G88-E88</f>
        <v>0</v>
      </c>
      <c r="G88" s="107">
        <v>0</v>
      </c>
    </row>
    <row r="89" spans="1:7" s="105" customFormat="1" x14ac:dyDescent="0.3">
      <c r="A89" s="159" t="s">
        <v>104</v>
      </c>
      <c r="B89" s="160"/>
      <c r="C89" s="161"/>
      <c r="D89" s="106" t="s">
        <v>105</v>
      </c>
      <c r="E89" s="61">
        <f t="shared" ref="E89:G90" si="10">E90</f>
        <v>0</v>
      </c>
      <c r="F89" s="61">
        <f t="shared" si="10"/>
        <v>0</v>
      </c>
      <c r="G89" s="61">
        <f t="shared" si="10"/>
        <v>0</v>
      </c>
    </row>
    <row r="90" spans="1:7" s="105" customFormat="1" x14ac:dyDescent="0.3">
      <c r="A90" s="144">
        <v>4</v>
      </c>
      <c r="B90" s="145"/>
      <c r="C90" s="146"/>
      <c r="D90" s="108" t="s">
        <v>10</v>
      </c>
      <c r="E90" s="61">
        <f t="shared" si="10"/>
        <v>0</v>
      </c>
      <c r="F90" s="61">
        <f t="shared" si="10"/>
        <v>0</v>
      </c>
      <c r="G90" s="61">
        <f t="shared" si="10"/>
        <v>0</v>
      </c>
    </row>
    <row r="91" spans="1:7" s="105" customFormat="1" ht="15.6" customHeight="1" x14ac:dyDescent="0.3">
      <c r="A91" s="147">
        <v>42</v>
      </c>
      <c r="B91" s="148"/>
      <c r="C91" s="149"/>
      <c r="D91" s="108" t="s">
        <v>29</v>
      </c>
      <c r="E91" s="61">
        <v>0</v>
      </c>
      <c r="F91" s="61">
        <f>G91-E91</f>
        <v>0</v>
      </c>
      <c r="G91" s="107">
        <v>0</v>
      </c>
    </row>
    <row r="92" spans="1:7" s="105" customFormat="1" x14ac:dyDescent="0.3">
      <c r="A92" s="159" t="s">
        <v>134</v>
      </c>
      <c r="B92" s="160"/>
      <c r="C92" s="161"/>
      <c r="D92" s="106" t="s">
        <v>135</v>
      </c>
      <c r="E92" s="61">
        <f t="shared" ref="E92:G93" si="11">E93</f>
        <v>0</v>
      </c>
      <c r="F92" s="61">
        <f t="shared" si="11"/>
        <v>165.84</v>
      </c>
      <c r="G92" s="61">
        <f t="shared" si="11"/>
        <v>165.84</v>
      </c>
    </row>
    <row r="93" spans="1:7" s="105" customFormat="1" x14ac:dyDescent="0.3">
      <c r="A93" s="144">
        <v>4</v>
      </c>
      <c r="B93" s="145"/>
      <c r="C93" s="146"/>
      <c r="D93" s="108" t="s">
        <v>10</v>
      </c>
      <c r="E93" s="61">
        <f t="shared" si="11"/>
        <v>0</v>
      </c>
      <c r="F93" s="61">
        <f t="shared" si="11"/>
        <v>165.84</v>
      </c>
      <c r="G93" s="61">
        <f t="shared" si="11"/>
        <v>165.84</v>
      </c>
    </row>
    <row r="94" spans="1:7" s="105" customFormat="1" ht="15.6" customHeight="1" x14ac:dyDescent="0.3">
      <c r="A94" s="147">
        <v>42</v>
      </c>
      <c r="B94" s="148"/>
      <c r="C94" s="149"/>
      <c r="D94" s="108" t="s">
        <v>29</v>
      </c>
      <c r="E94" s="61">
        <v>0</v>
      </c>
      <c r="F94" s="61">
        <f>G94-E94</f>
        <v>165.84</v>
      </c>
      <c r="G94" s="107">
        <v>165.84</v>
      </c>
    </row>
    <row r="95" spans="1:7" s="105" customFormat="1" x14ac:dyDescent="0.3">
      <c r="A95" s="165" t="s">
        <v>1</v>
      </c>
      <c r="B95" s="166"/>
      <c r="C95" s="166"/>
      <c r="D95" s="167"/>
      <c r="E95" s="73">
        <f>E81+E54+E11+E5</f>
        <v>786656.2</v>
      </c>
      <c r="F95" s="73">
        <f>F81+F54+F11+F5</f>
        <v>112042.33</v>
      </c>
      <c r="G95" s="73">
        <f>G81+G54+G11+G5</f>
        <v>898697.53</v>
      </c>
    </row>
  </sheetData>
  <mergeCells count="91">
    <mergeCell ref="A8:C8"/>
    <mergeCell ref="A10:C10"/>
    <mergeCell ref="A9:C9"/>
    <mergeCell ref="A69:C69"/>
    <mergeCell ref="A11:C11"/>
    <mergeCell ref="A12:C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65:C65"/>
    <mergeCell ref="A5:C5"/>
    <mergeCell ref="A6:C6"/>
    <mergeCell ref="A2:G2"/>
    <mergeCell ref="A4:C4"/>
    <mergeCell ref="A7:C7"/>
    <mergeCell ref="A25:C25"/>
    <mergeCell ref="A26:C26"/>
    <mergeCell ref="A27:C27"/>
    <mergeCell ref="A28:C28"/>
    <mergeCell ref="A29:C29"/>
    <mergeCell ref="A30:C30"/>
    <mergeCell ref="A31:C31"/>
    <mergeCell ref="A33:C33"/>
    <mergeCell ref="A34:C34"/>
    <mergeCell ref="A35:C35"/>
    <mergeCell ref="A45:C45"/>
    <mergeCell ref="A46:C46"/>
    <mergeCell ref="A36:C36"/>
    <mergeCell ref="A37:C37"/>
    <mergeCell ref="A38:C38"/>
    <mergeCell ref="A39:C39"/>
    <mergeCell ref="A40:C40"/>
    <mergeCell ref="A87:C87"/>
    <mergeCell ref="A63:C63"/>
    <mergeCell ref="A64:C64"/>
    <mergeCell ref="A73:C73"/>
    <mergeCell ref="A74:C74"/>
    <mergeCell ref="A71:C71"/>
    <mergeCell ref="A72:C72"/>
    <mergeCell ref="A66:C66"/>
    <mergeCell ref="A67:C67"/>
    <mergeCell ref="A68:C68"/>
    <mergeCell ref="A70:C70"/>
    <mergeCell ref="A75:C75"/>
    <mergeCell ref="A77:C77"/>
    <mergeCell ref="A78:C78"/>
    <mergeCell ref="A88:C88"/>
    <mergeCell ref="A95:D95"/>
    <mergeCell ref="A59:C59"/>
    <mergeCell ref="A60:C60"/>
    <mergeCell ref="A61:C61"/>
    <mergeCell ref="A85:C85"/>
    <mergeCell ref="A89:C89"/>
    <mergeCell ref="A90:C90"/>
    <mergeCell ref="A91:C91"/>
    <mergeCell ref="A92:C92"/>
    <mergeCell ref="A93:C93"/>
    <mergeCell ref="A94:C94"/>
    <mergeCell ref="A76:C76"/>
    <mergeCell ref="A81:C81"/>
    <mergeCell ref="A82:C82"/>
    <mergeCell ref="A86:C86"/>
    <mergeCell ref="A83:C83"/>
    <mergeCell ref="A84:C84"/>
    <mergeCell ref="A55:C55"/>
    <mergeCell ref="A56:C56"/>
    <mergeCell ref="A57:C57"/>
    <mergeCell ref="A58:C58"/>
    <mergeCell ref="A62:C62"/>
    <mergeCell ref="A79:C79"/>
    <mergeCell ref="A80:C80"/>
    <mergeCell ref="A13:C13"/>
    <mergeCell ref="A14:C14"/>
    <mergeCell ref="A15:C15"/>
    <mergeCell ref="A50:C50"/>
    <mergeCell ref="A51:C51"/>
    <mergeCell ref="A52:C52"/>
    <mergeCell ref="A53:C53"/>
    <mergeCell ref="A54:C54"/>
    <mergeCell ref="A47:C47"/>
    <mergeCell ref="A48:C48"/>
    <mergeCell ref="A49:C49"/>
    <mergeCell ref="A42:C42"/>
    <mergeCell ref="A43:C43"/>
    <mergeCell ref="A44:C44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2024-05-23T12:13:03Z</cp:lastPrinted>
  <dcterms:created xsi:type="dcterms:W3CDTF">2022-08-12T12:51:27Z</dcterms:created>
  <dcterms:modified xsi:type="dcterms:W3CDTF">2024-06-19T12:26:59Z</dcterms:modified>
</cp:coreProperties>
</file>